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ogorova\Desktop\"/>
    </mc:Choice>
  </mc:AlternateContent>
  <xr:revisionPtr revIDLastSave="0" documentId="8_{473654DB-69D2-4D42-9099-5F8E1497FB86}" xr6:coauthVersionLast="36" xr6:coauthVersionMax="36" xr10:uidLastSave="{00000000-0000-0000-0000-000000000000}"/>
  <bookViews>
    <workbookView xWindow="0" yWindow="0" windowWidth="27630" windowHeight="12210" tabRatio="1000" firstSheet="11" activeTab="11" xr2:uid="{00000000-000D-0000-FFFF-FFFF00000000}"/>
  </bookViews>
  <sheets>
    <sheet name="titulná strana" sheetId="37" r:id="rId1"/>
    <sheet name="zoznam tabuliek" sheetId="38" r:id="rId2"/>
    <sheet name="T1 počet študentov" sheetId="41" r:id="rId3"/>
    <sheet name="T1a vývoj počtu študentov" sheetId="7" r:id="rId4"/>
    <sheet name="T2 počet absolventov" sheetId="2" r:id="rId5"/>
    <sheet name="T3a - I.stupeň prijatia" sheetId="4" r:id="rId6"/>
    <sheet name="T3B - II. stupeň prijatia" sheetId="5" r:id="rId7"/>
    <sheet name="T3C - III stupeň prijatia" sheetId="6" r:id="rId8"/>
    <sheet name="T4 štruktúra platiacich" sheetId="3" r:id="rId9"/>
    <sheet name="T5 - úspešnosť štúdia" sheetId="36" r:id="rId10"/>
    <sheet name="T6 mobility študenti" sheetId="15" r:id="rId11"/>
    <sheet name="T7 profesori" sheetId="21" r:id="rId12"/>
    <sheet name="T8 docenti" sheetId="20" r:id="rId13"/>
    <sheet name="T9 výberové konania" sheetId="19" r:id="rId14"/>
    <sheet name="T10 kvalif. štruktúra učiteľov" sheetId="13" r:id="rId15"/>
    <sheet name="T11 mobility zam" sheetId="16" r:id="rId16"/>
    <sheet name="T12 záverečné práce" sheetId="18" r:id="rId17"/>
    <sheet name="T13 publ činnosť" sheetId="40" r:id="rId18"/>
    <sheet name="T14 umel.cinnosť" sheetId="39" r:id="rId19"/>
    <sheet name="T15 štud.program - ŠP" sheetId="22" r:id="rId20"/>
    <sheet name="T16 odňaté ŠP" sheetId="27" r:id="rId21"/>
    <sheet name="17 HI konania" sheetId="30" r:id="rId22"/>
    <sheet name="18 HI odňatie " sheetId="31" r:id="rId23"/>
    <sheet name="T19 Výskumné projekty" sheetId="34" r:id="rId24"/>
    <sheet name="T20 Ostatné (nevýsk.) projekty" sheetId="35" r:id="rId25"/>
    <sheet name="T21 umelecká činnosť" sheetId="28" r:id="rId26"/>
    <sheet name="T22 odoberanie titulov" sheetId="42" r:id="rId27"/>
    <sheet name="skratky" sheetId="29" r:id="rId28"/>
  </sheets>
  <externalReferences>
    <externalReference r:id="rId29"/>
  </externalReferences>
  <definedNames>
    <definedName name="_xlnm._FilterDatabase" localSheetId="23" hidden="1">'T19 Výskumné projekty'!$A$2:$L$1006</definedName>
    <definedName name="_xlnm._FilterDatabase" localSheetId="24" hidden="1">'T20 Ostatné (nevýsk.) projekty'!$A$2:$M$656</definedName>
    <definedName name="_xlnm.Print_Area" localSheetId="21">'17 HI konania'!$A$1:$B$15</definedName>
    <definedName name="_xlnm.Print_Area" localSheetId="22">'18 HI odňatie '!$A$1:$C$8</definedName>
    <definedName name="_xlnm.Print_Area" localSheetId="16">'T12 záverečné práce'!$A$1:$K$8</definedName>
    <definedName name="_xlnm.Print_Area" localSheetId="23">'T19 Výskumné projekty'!$A$1:$L$1006</definedName>
    <definedName name="_xlnm.Print_Area" localSheetId="24">'T20 Ostatné (nevýsk.) projekty'!$A$1:$L$656</definedName>
    <definedName name="_xlnm.Print_Area" localSheetId="25">'T21 umelecká činnosť'!$A$1:$E$267</definedName>
    <definedName name="_xlnm.Print_Area" localSheetId="26">'T22 odoberanie titulov'!$A$1:$Q$11</definedName>
    <definedName name="_xlnm.Print_Area" localSheetId="5">'T3a - I.stupeň prijatia'!$A$1:$J$94</definedName>
    <definedName name="_xlnm.Print_Area" localSheetId="7">'T3C - III stupeň prijatia'!$A$1:$J$126</definedName>
    <definedName name="_xlnm.Print_Area" localSheetId="13">'T9 výberové konania'!$A$1:$I$21</definedName>
  </definedNames>
  <calcPr calcId="191029"/>
</workbook>
</file>

<file path=xl/calcChain.xml><?xml version="1.0" encoding="utf-8"?>
<calcChain xmlns="http://schemas.openxmlformats.org/spreadsheetml/2006/main">
  <c r="B12" i="40" l="1"/>
  <c r="Q24" i="40" l="1"/>
  <c r="Q23" i="40"/>
  <c r="Q22" i="40"/>
  <c r="Q21" i="40"/>
  <c r="Q20" i="40"/>
  <c r="Q19" i="40"/>
  <c r="Q18" i="40"/>
  <c r="Q17" i="40"/>
  <c r="Q25" i="40" s="1"/>
  <c r="P25" i="40"/>
  <c r="O25" i="40"/>
  <c r="N25" i="40"/>
  <c r="M25" i="40"/>
  <c r="L25" i="40"/>
  <c r="K25" i="40"/>
  <c r="J25" i="40"/>
  <c r="Q11" i="40"/>
  <c r="Q10" i="40"/>
  <c r="Q9" i="40"/>
  <c r="Q8" i="40"/>
  <c r="Q7" i="40"/>
  <c r="Q6" i="40"/>
  <c r="Q5" i="40"/>
  <c r="Q4" i="40"/>
  <c r="Q12" i="40" s="1"/>
  <c r="E20" i="39" l="1"/>
  <c r="J364" i="34" l="1"/>
  <c r="J363" i="34"/>
  <c r="J353" i="34"/>
  <c r="J250" i="34" l="1"/>
  <c r="J205" i="34"/>
  <c r="J75" i="34" l="1"/>
  <c r="N12" i="40" l="1"/>
  <c r="O12" i="40"/>
  <c r="P12" i="40"/>
  <c r="E10" i="39" l="1"/>
  <c r="M12" i="40" l="1"/>
  <c r="I25" i="40" l="1"/>
  <c r="H25" i="40"/>
  <c r="G25" i="40"/>
  <c r="F25" i="40"/>
  <c r="E25" i="40"/>
  <c r="D25" i="40"/>
  <c r="C25" i="40"/>
  <c r="B25" i="40"/>
  <c r="C12" i="40" l="1"/>
  <c r="D12" i="40"/>
  <c r="E12" i="40"/>
  <c r="F12" i="40"/>
  <c r="G12" i="40"/>
  <c r="H12" i="40"/>
  <c r="I12" i="40"/>
  <c r="J12" i="40"/>
  <c r="K12" i="40"/>
  <c r="L12" i="40"/>
  <c r="K4" i="41" l="1"/>
  <c r="L4" i="41"/>
  <c r="K5" i="41"/>
  <c r="L5" i="41"/>
  <c r="K6" i="41"/>
  <c r="L6" i="41"/>
  <c r="K7" i="41"/>
  <c r="L7" i="41"/>
  <c r="C8" i="41"/>
  <c r="D8" i="41"/>
  <c r="E8" i="41"/>
  <c r="F8" i="41"/>
  <c r="G8" i="41"/>
  <c r="H8" i="41"/>
  <c r="I8" i="41"/>
  <c r="J8" i="41"/>
  <c r="K9" i="41"/>
  <c r="L9" i="41"/>
  <c r="K10" i="41"/>
  <c r="L10" i="41"/>
  <c r="K11" i="41"/>
  <c r="L11" i="41"/>
  <c r="K12" i="41"/>
  <c r="L12" i="41"/>
  <c r="C13" i="41"/>
  <c r="D13" i="41"/>
  <c r="E13" i="41"/>
  <c r="F13" i="41"/>
  <c r="G13" i="41"/>
  <c r="H13" i="41"/>
  <c r="I13" i="41"/>
  <c r="J13" i="41"/>
  <c r="K14" i="41"/>
  <c r="L14" i="41"/>
  <c r="K15" i="41"/>
  <c r="L15" i="41"/>
  <c r="K16" i="41"/>
  <c r="L16" i="41"/>
  <c r="K17" i="41"/>
  <c r="L17" i="41"/>
  <c r="C18" i="41"/>
  <c r="D18" i="41"/>
  <c r="E18" i="41"/>
  <c r="F18" i="41"/>
  <c r="G18" i="41"/>
  <c r="H18" i="41"/>
  <c r="I18" i="41"/>
  <c r="J18" i="41"/>
  <c r="K19" i="41"/>
  <c r="L19" i="41"/>
  <c r="K20" i="41"/>
  <c r="L20" i="41"/>
  <c r="K21" i="41"/>
  <c r="L21" i="41"/>
  <c r="K22" i="41"/>
  <c r="L22" i="41"/>
  <c r="C23" i="41"/>
  <c r="D23" i="41"/>
  <c r="E23" i="41"/>
  <c r="F23" i="41"/>
  <c r="G23" i="41"/>
  <c r="H23" i="41"/>
  <c r="I23" i="41"/>
  <c r="J23" i="41"/>
  <c r="K24" i="41"/>
  <c r="L24" i="41"/>
  <c r="K25" i="41"/>
  <c r="L25" i="41"/>
  <c r="K26" i="41"/>
  <c r="L26" i="41"/>
  <c r="K27" i="41"/>
  <c r="L27" i="41"/>
  <c r="C28" i="41"/>
  <c r="D28" i="41"/>
  <c r="E28" i="41"/>
  <c r="K28" i="41" s="1"/>
  <c r="F28" i="41"/>
  <c r="G28" i="41"/>
  <c r="H28" i="41"/>
  <c r="I28" i="41"/>
  <c r="J28" i="41"/>
  <c r="K29" i="41"/>
  <c r="L29" i="41"/>
  <c r="K30" i="41"/>
  <c r="L30" i="41"/>
  <c r="K31" i="41"/>
  <c r="L31" i="41"/>
  <c r="K32" i="41"/>
  <c r="L32" i="41"/>
  <c r="C33" i="41"/>
  <c r="D33" i="41"/>
  <c r="E33" i="41"/>
  <c r="F33" i="41"/>
  <c r="G33" i="41"/>
  <c r="H33" i="41"/>
  <c r="I33" i="41"/>
  <c r="J33" i="41"/>
  <c r="C34" i="41"/>
  <c r="D34" i="41"/>
  <c r="E34" i="41"/>
  <c r="F34" i="41"/>
  <c r="G34" i="41"/>
  <c r="H34" i="41"/>
  <c r="I34" i="41"/>
  <c r="J34" i="41"/>
  <c r="C35" i="41"/>
  <c r="D35" i="41"/>
  <c r="E35" i="41"/>
  <c r="F35" i="41"/>
  <c r="G35" i="41"/>
  <c r="H35" i="41"/>
  <c r="I35" i="41"/>
  <c r="J35" i="41"/>
  <c r="C36" i="41"/>
  <c r="D36" i="41"/>
  <c r="E36" i="41"/>
  <c r="F36" i="41"/>
  <c r="G36" i="41"/>
  <c r="H36" i="41"/>
  <c r="I36" i="41"/>
  <c r="J36" i="41"/>
  <c r="C37" i="41"/>
  <c r="D37" i="41"/>
  <c r="E37" i="41"/>
  <c r="F37" i="41"/>
  <c r="G37" i="41"/>
  <c r="H37" i="41"/>
  <c r="I37" i="41"/>
  <c r="J37" i="41"/>
  <c r="C38" i="41"/>
  <c r="J38" i="41" l="1"/>
  <c r="L33" i="41"/>
  <c r="L23" i="41"/>
  <c r="K34" i="41"/>
  <c r="F38" i="41"/>
  <c r="L8" i="41"/>
  <c r="K18" i="41"/>
  <c r="L37" i="41"/>
  <c r="D38" i="41"/>
  <c r="K8" i="41"/>
  <c r="H38" i="41"/>
  <c r="L36" i="41"/>
  <c r="L28" i="41"/>
  <c r="L18" i="41"/>
  <c r="K36" i="41"/>
  <c r="K13" i="41"/>
  <c r="G38" i="41"/>
  <c r="L34" i="41"/>
  <c r="L13" i="41"/>
  <c r="K37" i="41"/>
  <c r="K35" i="41"/>
  <c r="K33" i="41"/>
  <c r="K23" i="41"/>
  <c r="I38" i="41"/>
  <c r="E38" i="41"/>
  <c r="L35" i="41"/>
  <c r="L38" i="41" l="1"/>
  <c r="K38" i="41"/>
  <c r="D20" i="39"/>
  <c r="C20" i="39"/>
  <c r="B20" i="39"/>
  <c r="D10" i="39"/>
  <c r="C10" i="39"/>
  <c r="B10" i="39"/>
  <c r="F18" i="3" l="1"/>
  <c r="F17" i="3"/>
  <c r="F16" i="3"/>
  <c r="F15" i="3"/>
  <c r="F19" i="3" s="1"/>
  <c r="F14" i="3"/>
  <c r="F9" i="3"/>
  <c r="B21" i="19" l="1"/>
  <c r="B6" i="13" l="1"/>
  <c r="H6" i="13"/>
  <c r="B7" i="13"/>
  <c r="H7" i="13"/>
  <c r="B8" i="13"/>
  <c r="H8" i="13"/>
  <c r="B9" i="13"/>
  <c r="H9" i="13"/>
  <c r="B10" i="13"/>
  <c r="H10" i="13"/>
  <c r="B11" i="13"/>
  <c r="H11" i="13"/>
  <c r="B12" i="13"/>
  <c r="H12" i="13"/>
  <c r="B13" i="13"/>
  <c r="H13" i="13"/>
  <c r="B14" i="13"/>
  <c r="H14" i="13"/>
  <c r="H5" i="13"/>
  <c r="B5" i="13"/>
  <c r="H4" i="13"/>
  <c r="B4" i="13"/>
  <c r="B20" i="13"/>
  <c r="D15" i="13" l="1"/>
  <c r="D19" i="13" s="1"/>
  <c r="E15" i="13"/>
  <c r="E19" i="13" s="1"/>
  <c r="F15" i="13"/>
  <c r="F19" i="13" s="1"/>
  <c r="G15" i="13"/>
  <c r="I15" i="13"/>
  <c r="J15" i="13"/>
  <c r="K15" i="13"/>
  <c r="L15" i="13"/>
  <c r="M15" i="13"/>
  <c r="C7" i="18"/>
  <c r="D7" i="18"/>
  <c r="E7" i="18"/>
  <c r="G19" i="13" l="1"/>
  <c r="L19" i="13"/>
  <c r="J19" i="13"/>
  <c r="M19" i="13"/>
  <c r="K19" i="13"/>
  <c r="H15" i="13"/>
  <c r="I19" i="13"/>
  <c r="C34" i="2"/>
  <c r="J34" i="2"/>
  <c r="J33" i="2"/>
  <c r="G28" i="2"/>
  <c r="H28" i="2"/>
  <c r="I28" i="2"/>
  <c r="J28" i="2"/>
  <c r="G23" i="2"/>
  <c r="H23" i="2"/>
  <c r="I23" i="2"/>
  <c r="J23" i="2"/>
  <c r="J18" i="2"/>
  <c r="G18" i="2"/>
  <c r="H18" i="2"/>
  <c r="I18" i="2"/>
  <c r="G13" i="2"/>
  <c r="H13" i="2"/>
  <c r="I13" i="2"/>
  <c r="J13" i="2"/>
  <c r="G33" i="2"/>
  <c r="H33" i="2"/>
  <c r="I33" i="2"/>
  <c r="G34" i="2"/>
  <c r="H34" i="2"/>
  <c r="I34" i="2"/>
  <c r="G35" i="2"/>
  <c r="H35" i="2"/>
  <c r="I35" i="2"/>
  <c r="J35" i="2"/>
  <c r="G36" i="2"/>
  <c r="H36" i="2"/>
  <c r="I36" i="2"/>
  <c r="J36" i="2"/>
  <c r="G37" i="2"/>
  <c r="H37" i="2"/>
  <c r="I37" i="2"/>
  <c r="J37" i="2"/>
  <c r="F28" i="2"/>
  <c r="F37" i="2"/>
  <c r="K5" i="2"/>
  <c r="L5" i="2"/>
  <c r="K6" i="2"/>
  <c r="L6" i="2"/>
  <c r="K7" i="2"/>
  <c r="L7" i="2"/>
  <c r="K9" i="2"/>
  <c r="L9" i="2"/>
  <c r="K10" i="2"/>
  <c r="L10" i="2"/>
  <c r="K11" i="2"/>
  <c r="L11" i="2"/>
  <c r="K12" i="2"/>
  <c r="L12" i="2"/>
  <c r="K14" i="2"/>
  <c r="L14" i="2"/>
  <c r="K15" i="2"/>
  <c r="L15" i="2"/>
  <c r="K16" i="2"/>
  <c r="L16" i="2"/>
  <c r="K17" i="2"/>
  <c r="L17" i="2"/>
  <c r="K19" i="2"/>
  <c r="L19" i="2"/>
  <c r="K20" i="2"/>
  <c r="L20" i="2"/>
  <c r="K21" i="2"/>
  <c r="L21" i="2"/>
  <c r="K22" i="2"/>
  <c r="L22" i="2"/>
  <c r="K24" i="2"/>
  <c r="L24" i="2"/>
  <c r="K25" i="2"/>
  <c r="L25" i="2"/>
  <c r="K26" i="2"/>
  <c r="L26" i="2"/>
  <c r="K27" i="2"/>
  <c r="L27" i="2"/>
  <c r="K29" i="2"/>
  <c r="L29" i="2"/>
  <c r="K30" i="2"/>
  <c r="L30" i="2"/>
  <c r="K31" i="2"/>
  <c r="L31" i="2"/>
  <c r="K32" i="2"/>
  <c r="L32" i="2"/>
  <c r="G8" i="2"/>
  <c r="H8" i="2"/>
  <c r="I8" i="2"/>
  <c r="J8" i="2"/>
  <c r="J38" i="2" s="1"/>
  <c r="L4" i="2"/>
  <c r="K4" i="2"/>
  <c r="I38" i="2" l="1"/>
  <c r="H38" i="2"/>
  <c r="G38" i="2"/>
  <c r="J16" i="13"/>
  <c r="L16" i="13"/>
  <c r="K16" i="13"/>
  <c r="M16" i="13"/>
  <c r="I16" i="13"/>
  <c r="H19" i="13"/>
  <c r="G22" i="16"/>
  <c r="G11" i="16"/>
  <c r="B22" i="16"/>
  <c r="B11" i="16"/>
  <c r="G22" i="15"/>
  <c r="G11" i="15"/>
  <c r="G24" i="15" s="1"/>
  <c r="G25" i="15" s="1"/>
  <c r="B22" i="15"/>
  <c r="B11" i="15"/>
  <c r="B24" i="15" s="1"/>
  <c r="B25" i="15" s="1"/>
  <c r="B24" i="16" l="1"/>
  <c r="B25" i="16" s="1"/>
  <c r="G24" i="16"/>
  <c r="G25" i="16" s="1"/>
  <c r="I6" i="19"/>
  <c r="H6" i="19"/>
  <c r="G6" i="19"/>
  <c r="F6" i="19"/>
  <c r="I66" i="5"/>
  <c r="I66" i="4"/>
  <c r="H66" i="4"/>
  <c r="G66" i="4"/>
  <c r="F66" i="4"/>
  <c r="B8" i="7"/>
  <c r="B15" i="7"/>
  <c r="G21" i="7"/>
  <c r="F21" i="7"/>
  <c r="E21" i="7"/>
  <c r="D21" i="7"/>
  <c r="C21" i="7"/>
  <c r="B21" i="7"/>
  <c r="G20" i="7"/>
  <c r="F20" i="7"/>
  <c r="E20" i="7"/>
  <c r="D20" i="7"/>
  <c r="C20" i="7"/>
  <c r="B20" i="7"/>
  <c r="G19" i="7"/>
  <c r="F19" i="7"/>
  <c r="E19" i="7"/>
  <c r="D19" i="7"/>
  <c r="C19" i="7"/>
  <c r="B19" i="7"/>
  <c r="B18" i="7"/>
  <c r="C18" i="7"/>
  <c r="D18" i="7"/>
  <c r="E18" i="7"/>
  <c r="F18" i="7"/>
  <c r="G18" i="7"/>
  <c r="G22" i="7" s="1"/>
  <c r="G15" i="7"/>
  <c r="G8" i="7"/>
  <c r="D8" i="7"/>
  <c r="B22" i="7" l="1"/>
  <c r="D11" i="16"/>
  <c r="C11" i="16"/>
  <c r="D22" i="16"/>
  <c r="E22" i="16"/>
  <c r="F22" i="16"/>
  <c r="H22" i="16"/>
  <c r="I22" i="16"/>
  <c r="J22" i="16"/>
  <c r="K22" i="16"/>
  <c r="C22" i="16"/>
  <c r="C35" i="2" l="1"/>
  <c r="D35" i="2"/>
  <c r="E35" i="2"/>
  <c r="F35" i="2"/>
  <c r="C36" i="2"/>
  <c r="D36" i="2"/>
  <c r="E36" i="2"/>
  <c r="F36" i="2"/>
  <c r="C37" i="2"/>
  <c r="D37" i="2"/>
  <c r="L37" i="2" s="1"/>
  <c r="E37" i="2"/>
  <c r="D34" i="2"/>
  <c r="E34" i="2"/>
  <c r="K34" i="2" s="1"/>
  <c r="F34" i="2"/>
  <c r="F33" i="2"/>
  <c r="E33" i="2"/>
  <c r="D33" i="2"/>
  <c r="C33" i="2"/>
  <c r="E28" i="2"/>
  <c r="D28" i="2"/>
  <c r="L28" i="2" s="1"/>
  <c r="C28" i="2"/>
  <c r="K28" i="2" s="1"/>
  <c r="F23" i="2"/>
  <c r="E23" i="2"/>
  <c r="D23" i="2"/>
  <c r="L23" i="2" s="1"/>
  <c r="C23" i="2"/>
  <c r="F18" i="2"/>
  <c r="E18" i="2"/>
  <c r="D18" i="2"/>
  <c r="C18" i="2"/>
  <c r="K18" i="2" s="1"/>
  <c r="F13" i="2"/>
  <c r="E13" i="2"/>
  <c r="D13" i="2"/>
  <c r="L13" i="2" s="1"/>
  <c r="C13" i="2"/>
  <c r="D8" i="2"/>
  <c r="E8" i="2"/>
  <c r="F8" i="2"/>
  <c r="C8" i="2"/>
  <c r="C12" i="19"/>
  <c r="B12" i="19"/>
  <c r="B6" i="19"/>
  <c r="E6" i="19" s="1"/>
  <c r="F7" i="18"/>
  <c r="H7" i="18"/>
  <c r="K7" i="18"/>
  <c r="B7" i="18"/>
  <c r="D24" i="16"/>
  <c r="D25" i="16" s="1"/>
  <c r="E11" i="16"/>
  <c r="E24" i="16" s="1"/>
  <c r="E25" i="16" s="1"/>
  <c r="F11" i="16"/>
  <c r="F24" i="16" s="1"/>
  <c r="F25" i="16" s="1"/>
  <c r="H11" i="16"/>
  <c r="H24" i="16" s="1"/>
  <c r="H25" i="16" s="1"/>
  <c r="I11" i="16"/>
  <c r="I24" i="16" s="1"/>
  <c r="I25" i="16" s="1"/>
  <c r="J11" i="16"/>
  <c r="J24" i="16" s="1"/>
  <c r="J25" i="16" s="1"/>
  <c r="K11" i="16"/>
  <c r="K24" i="16" s="1"/>
  <c r="K25" i="16" s="1"/>
  <c r="C24" i="16"/>
  <c r="C25" i="16" s="1"/>
  <c r="C15" i="13"/>
  <c r="D22" i="15"/>
  <c r="E22" i="15"/>
  <c r="F22" i="15"/>
  <c r="H22" i="15"/>
  <c r="I22" i="15"/>
  <c r="J22" i="15"/>
  <c r="K22" i="15"/>
  <c r="C22" i="15"/>
  <c r="D11" i="15"/>
  <c r="E11" i="15"/>
  <c r="F11" i="15"/>
  <c r="H11" i="15"/>
  <c r="I11" i="15"/>
  <c r="J11" i="15"/>
  <c r="K11" i="15"/>
  <c r="C11" i="15"/>
  <c r="F111" i="6"/>
  <c r="G111" i="6"/>
  <c r="H111" i="6"/>
  <c r="I111" i="6"/>
  <c r="F112" i="6"/>
  <c r="G112" i="6"/>
  <c r="H112" i="6"/>
  <c r="I112" i="6"/>
  <c r="F113" i="6"/>
  <c r="G113" i="6"/>
  <c r="H113" i="6"/>
  <c r="I113" i="6"/>
  <c r="F114" i="6"/>
  <c r="G114" i="6"/>
  <c r="H114" i="6"/>
  <c r="I114" i="6"/>
  <c r="F115" i="6"/>
  <c r="G115" i="6"/>
  <c r="H115" i="6"/>
  <c r="I115" i="6"/>
  <c r="F116" i="6"/>
  <c r="G116" i="6"/>
  <c r="H116" i="6"/>
  <c r="I116" i="6"/>
  <c r="F117" i="6"/>
  <c r="G117" i="6"/>
  <c r="H117" i="6"/>
  <c r="I117" i="6"/>
  <c r="F118" i="6"/>
  <c r="G118" i="6"/>
  <c r="H118" i="6"/>
  <c r="I118" i="6"/>
  <c r="F119" i="6"/>
  <c r="G119" i="6"/>
  <c r="H119" i="6"/>
  <c r="I119" i="6"/>
  <c r="F120" i="6"/>
  <c r="G120" i="6"/>
  <c r="H120" i="6"/>
  <c r="I120" i="6"/>
  <c r="F121" i="6"/>
  <c r="G121" i="6"/>
  <c r="H121" i="6"/>
  <c r="I121" i="6"/>
  <c r="F122" i="6"/>
  <c r="G122" i="6"/>
  <c r="H122" i="6"/>
  <c r="I122" i="6"/>
  <c r="F123" i="6"/>
  <c r="G123" i="6"/>
  <c r="H123" i="6"/>
  <c r="I123" i="6"/>
  <c r="F124" i="6"/>
  <c r="G124" i="6"/>
  <c r="H124" i="6"/>
  <c r="I124" i="6"/>
  <c r="F99" i="6"/>
  <c r="G99" i="6"/>
  <c r="H99" i="6"/>
  <c r="I99" i="6"/>
  <c r="F100" i="6"/>
  <c r="G100" i="6"/>
  <c r="H100" i="6"/>
  <c r="I100" i="6"/>
  <c r="F101" i="6"/>
  <c r="G101" i="6"/>
  <c r="H101" i="6"/>
  <c r="I101" i="6"/>
  <c r="F102" i="6"/>
  <c r="G102" i="6"/>
  <c r="H102" i="6"/>
  <c r="I102" i="6"/>
  <c r="F103" i="6"/>
  <c r="G103" i="6"/>
  <c r="H103" i="6"/>
  <c r="I103" i="6"/>
  <c r="F104" i="6"/>
  <c r="G104" i="6"/>
  <c r="H104" i="6"/>
  <c r="I104" i="6"/>
  <c r="F105" i="6"/>
  <c r="G105" i="6"/>
  <c r="H105" i="6"/>
  <c r="I105" i="6"/>
  <c r="F106" i="6"/>
  <c r="G106" i="6"/>
  <c r="H106" i="6"/>
  <c r="I106" i="6"/>
  <c r="F107" i="6"/>
  <c r="G107" i="6"/>
  <c r="H107" i="6"/>
  <c r="I107" i="6"/>
  <c r="F108" i="6"/>
  <c r="G108" i="6"/>
  <c r="H108" i="6"/>
  <c r="I108" i="6"/>
  <c r="F109" i="6"/>
  <c r="G109" i="6"/>
  <c r="H109" i="6"/>
  <c r="I109" i="6"/>
  <c r="F110" i="6"/>
  <c r="G110" i="6"/>
  <c r="H110" i="6"/>
  <c r="I110" i="6"/>
  <c r="I98" i="6"/>
  <c r="H98" i="6"/>
  <c r="G98" i="6"/>
  <c r="F98" i="6"/>
  <c r="F92" i="6"/>
  <c r="F78" i="6"/>
  <c r="G78" i="6"/>
  <c r="H78" i="6"/>
  <c r="I78" i="6"/>
  <c r="F79" i="6"/>
  <c r="G79" i="6"/>
  <c r="H79" i="6"/>
  <c r="I79" i="6"/>
  <c r="F80" i="6"/>
  <c r="G80" i="6"/>
  <c r="H80" i="6"/>
  <c r="I80" i="6"/>
  <c r="F81" i="6"/>
  <c r="G81" i="6"/>
  <c r="H81" i="6"/>
  <c r="I81" i="6"/>
  <c r="F82" i="6"/>
  <c r="G82" i="6"/>
  <c r="H82" i="6"/>
  <c r="I82" i="6"/>
  <c r="F83" i="6"/>
  <c r="G83" i="6"/>
  <c r="H83" i="6"/>
  <c r="I83" i="6"/>
  <c r="F84" i="6"/>
  <c r="G84" i="6"/>
  <c r="H84" i="6"/>
  <c r="I84" i="6"/>
  <c r="F85" i="6"/>
  <c r="G85" i="6"/>
  <c r="H85" i="6"/>
  <c r="I85" i="6"/>
  <c r="F86" i="6"/>
  <c r="G86" i="6"/>
  <c r="H86" i="6"/>
  <c r="I86" i="6"/>
  <c r="F87" i="6"/>
  <c r="G87" i="6"/>
  <c r="H87" i="6"/>
  <c r="I87" i="6"/>
  <c r="F88" i="6"/>
  <c r="G88" i="6"/>
  <c r="H88" i="6"/>
  <c r="I88" i="6"/>
  <c r="F89" i="6"/>
  <c r="G89" i="6"/>
  <c r="H89" i="6"/>
  <c r="I89" i="6"/>
  <c r="F90" i="6"/>
  <c r="G90" i="6"/>
  <c r="H90" i="6"/>
  <c r="I90" i="6"/>
  <c r="F91" i="6"/>
  <c r="G91" i="6"/>
  <c r="H91" i="6"/>
  <c r="I91" i="6"/>
  <c r="G92" i="6"/>
  <c r="H92" i="6"/>
  <c r="I92" i="6"/>
  <c r="F67" i="6"/>
  <c r="G67" i="6"/>
  <c r="H67" i="6"/>
  <c r="I67" i="6"/>
  <c r="F68" i="6"/>
  <c r="G68" i="6"/>
  <c r="H68" i="6"/>
  <c r="I68" i="6"/>
  <c r="F69" i="6"/>
  <c r="G69" i="6"/>
  <c r="H69" i="6"/>
  <c r="I69" i="6"/>
  <c r="F70" i="6"/>
  <c r="G70" i="6"/>
  <c r="H70" i="6"/>
  <c r="I70" i="6"/>
  <c r="F71" i="6"/>
  <c r="G71" i="6"/>
  <c r="H71" i="6"/>
  <c r="I71" i="6"/>
  <c r="F72" i="6"/>
  <c r="G72" i="6"/>
  <c r="H72" i="6"/>
  <c r="I72" i="6"/>
  <c r="F73" i="6"/>
  <c r="G73" i="6"/>
  <c r="H73" i="6"/>
  <c r="I73" i="6"/>
  <c r="F74" i="6"/>
  <c r="G74" i="6"/>
  <c r="H74" i="6"/>
  <c r="I74" i="6"/>
  <c r="F75" i="6"/>
  <c r="G75" i="6"/>
  <c r="H75" i="6"/>
  <c r="I75" i="6"/>
  <c r="F76" i="6"/>
  <c r="G76" i="6"/>
  <c r="H76" i="6"/>
  <c r="I76" i="6"/>
  <c r="F77" i="6"/>
  <c r="G77" i="6"/>
  <c r="H77" i="6"/>
  <c r="I77" i="6"/>
  <c r="F66" i="6"/>
  <c r="B125" i="6"/>
  <c r="C125" i="6"/>
  <c r="D125" i="6"/>
  <c r="E125" i="6"/>
  <c r="C93" i="6"/>
  <c r="D93" i="6"/>
  <c r="E93" i="6"/>
  <c r="B93" i="6"/>
  <c r="C62" i="6"/>
  <c r="D62" i="6"/>
  <c r="E62" i="6"/>
  <c r="F62" i="6"/>
  <c r="B62" i="6"/>
  <c r="G62" i="6" s="1"/>
  <c r="C31" i="6"/>
  <c r="D31" i="6"/>
  <c r="E31" i="6"/>
  <c r="F31" i="6"/>
  <c r="I31" i="6" s="1"/>
  <c r="B31" i="6"/>
  <c r="J31" i="6" s="1"/>
  <c r="G46" i="6"/>
  <c r="H46" i="6"/>
  <c r="I46" i="6"/>
  <c r="J46" i="6"/>
  <c r="G47" i="6"/>
  <c r="H47" i="6"/>
  <c r="I47" i="6"/>
  <c r="J47" i="6"/>
  <c r="G48" i="6"/>
  <c r="H48" i="6"/>
  <c r="I48" i="6"/>
  <c r="J48" i="6"/>
  <c r="G49" i="6"/>
  <c r="H49" i="6"/>
  <c r="I49" i="6"/>
  <c r="J49" i="6"/>
  <c r="G50" i="6"/>
  <c r="H50" i="6"/>
  <c r="I50" i="6"/>
  <c r="J50" i="6"/>
  <c r="G51" i="6"/>
  <c r="H51" i="6"/>
  <c r="I51" i="6"/>
  <c r="J51" i="6"/>
  <c r="G52" i="6"/>
  <c r="H52" i="6"/>
  <c r="I52" i="6"/>
  <c r="J52" i="6"/>
  <c r="G53" i="6"/>
  <c r="H53" i="6"/>
  <c r="I53" i="6"/>
  <c r="J53" i="6"/>
  <c r="G54" i="6"/>
  <c r="H54" i="6"/>
  <c r="I54" i="6"/>
  <c r="J54" i="6"/>
  <c r="G55" i="6"/>
  <c r="H55" i="6"/>
  <c r="I55" i="6"/>
  <c r="J55" i="6"/>
  <c r="G56" i="6"/>
  <c r="H56" i="6"/>
  <c r="I56" i="6"/>
  <c r="J56" i="6"/>
  <c r="G57" i="6"/>
  <c r="H57" i="6"/>
  <c r="I57" i="6"/>
  <c r="J57" i="6"/>
  <c r="G58" i="6"/>
  <c r="H58" i="6"/>
  <c r="I58" i="6"/>
  <c r="J58" i="6"/>
  <c r="G59" i="6"/>
  <c r="H59" i="6"/>
  <c r="I59" i="6"/>
  <c r="J59" i="6"/>
  <c r="G60" i="6"/>
  <c r="H60" i="6"/>
  <c r="I60" i="6"/>
  <c r="J60" i="6"/>
  <c r="G61" i="6"/>
  <c r="H61" i="6"/>
  <c r="I61" i="6"/>
  <c r="J61" i="6"/>
  <c r="H62" i="6"/>
  <c r="G36" i="6"/>
  <c r="H36" i="6"/>
  <c r="I36" i="6"/>
  <c r="J36" i="6"/>
  <c r="G37" i="6"/>
  <c r="H37" i="6"/>
  <c r="I37" i="6"/>
  <c r="J37" i="6"/>
  <c r="G38" i="6"/>
  <c r="H38" i="6"/>
  <c r="I38" i="6"/>
  <c r="J38" i="6"/>
  <c r="G39" i="6"/>
  <c r="H39" i="6"/>
  <c r="I39" i="6"/>
  <c r="J39" i="6"/>
  <c r="G40" i="6"/>
  <c r="H40" i="6"/>
  <c r="I40" i="6"/>
  <c r="J40" i="6"/>
  <c r="G41" i="6"/>
  <c r="H41" i="6"/>
  <c r="I41" i="6"/>
  <c r="J41" i="6"/>
  <c r="G42" i="6"/>
  <c r="H42" i="6"/>
  <c r="I42" i="6"/>
  <c r="J42" i="6"/>
  <c r="G43" i="6"/>
  <c r="H43" i="6"/>
  <c r="I43" i="6"/>
  <c r="J43" i="6"/>
  <c r="G44" i="6"/>
  <c r="H44" i="6"/>
  <c r="I44" i="6"/>
  <c r="J44" i="6"/>
  <c r="G45" i="6"/>
  <c r="H45" i="6"/>
  <c r="I45" i="6"/>
  <c r="J45" i="6"/>
  <c r="G23" i="6"/>
  <c r="H23" i="6"/>
  <c r="I23" i="6"/>
  <c r="J23" i="6"/>
  <c r="G24" i="6"/>
  <c r="H24" i="6"/>
  <c r="I24" i="6"/>
  <c r="J24" i="6"/>
  <c r="G25" i="6"/>
  <c r="H25" i="6"/>
  <c r="I25" i="6"/>
  <c r="J25" i="6"/>
  <c r="G26" i="6"/>
  <c r="H26" i="6"/>
  <c r="I26" i="6"/>
  <c r="J26" i="6"/>
  <c r="G27" i="6"/>
  <c r="H27" i="6"/>
  <c r="I27" i="6"/>
  <c r="J27" i="6"/>
  <c r="G28" i="6"/>
  <c r="H28" i="6"/>
  <c r="I28" i="6"/>
  <c r="J28" i="6"/>
  <c r="G29" i="6"/>
  <c r="H29" i="6"/>
  <c r="I29" i="6"/>
  <c r="J29" i="6"/>
  <c r="G30" i="6"/>
  <c r="H30" i="6"/>
  <c r="I30" i="6"/>
  <c r="J30" i="6"/>
  <c r="G5" i="6"/>
  <c r="H5" i="6"/>
  <c r="I5" i="6"/>
  <c r="J5" i="6"/>
  <c r="G6" i="6"/>
  <c r="H6" i="6"/>
  <c r="I6" i="6"/>
  <c r="J6" i="6"/>
  <c r="G7" i="6"/>
  <c r="H7" i="6"/>
  <c r="I7" i="6"/>
  <c r="J7" i="6"/>
  <c r="G8" i="6"/>
  <c r="H8" i="6"/>
  <c r="I8" i="6"/>
  <c r="J8" i="6"/>
  <c r="G9" i="6"/>
  <c r="H9" i="6"/>
  <c r="I9" i="6"/>
  <c r="J9" i="6"/>
  <c r="G10" i="6"/>
  <c r="H10" i="6"/>
  <c r="I10" i="6"/>
  <c r="J10" i="6"/>
  <c r="G11" i="6"/>
  <c r="H11" i="6"/>
  <c r="I11" i="6"/>
  <c r="J11" i="6"/>
  <c r="G12" i="6"/>
  <c r="H12" i="6"/>
  <c r="I12" i="6"/>
  <c r="J12" i="6"/>
  <c r="G13" i="6"/>
  <c r="H13" i="6"/>
  <c r="I13" i="6"/>
  <c r="J13" i="6"/>
  <c r="G14" i="6"/>
  <c r="H14" i="6"/>
  <c r="I14" i="6"/>
  <c r="J14" i="6"/>
  <c r="G15" i="6"/>
  <c r="H15" i="6"/>
  <c r="I15" i="6"/>
  <c r="J15" i="6"/>
  <c r="G16" i="6"/>
  <c r="H16" i="6"/>
  <c r="I16" i="6"/>
  <c r="J16" i="6"/>
  <c r="G17" i="6"/>
  <c r="H17" i="6"/>
  <c r="I17" i="6"/>
  <c r="J17" i="6"/>
  <c r="G18" i="6"/>
  <c r="H18" i="6"/>
  <c r="I18" i="6"/>
  <c r="J18" i="6"/>
  <c r="G19" i="6"/>
  <c r="H19" i="6"/>
  <c r="I19" i="6"/>
  <c r="J19" i="6"/>
  <c r="G20" i="6"/>
  <c r="H20" i="6"/>
  <c r="I20" i="6"/>
  <c r="J20" i="6"/>
  <c r="G21" i="6"/>
  <c r="H21" i="6"/>
  <c r="I21" i="6"/>
  <c r="J21" i="6"/>
  <c r="G22" i="6"/>
  <c r="H22" i="6"/>
  <c r="I22" i="6"/>
  <c r="J22" i="6"/>
  <c r="I66" i="6"/>
  <c r="H66" i="6"/>
  <c r="G66" i="6"/>
  <c r="J35" i="6"/>
  <c r="I35" i="6"/>
  <c r="H35" i="6"/>
  <c r="G35" i="6"/>
  <c r="J4" i="6"/>
  <c r="I4" i="6"/>
  <c r="H4" i="6"/>
  <c r="G4" i="6"/>
  <c r="F111" i="5"/>
  <c r="G111" i="5"/>
  <c r="H111" i="5"/>
  <c r="I111" i="5"/>
  <c r="F112" i="5"/>
  <c r="G112" i="5"/>
  <c r="H112" i="5"/>
  <c r="I112" i="5"/>
  <c r="F113" i="5"/>
  <c r="G113" i="5"/>
  <c r="H113" i="5"/>
  <c r="I113" i="5"/>
  <c r="F114" i="5"/>
  <c r="G114" i="5"/>
  <c r="H114" i="5"/>
  <c r="I114" i="5"/>
  <c r="F115" i="5"/>
  <c r="G115" i="5"/>
  <c r="H115" i="5"/>
  <c r="I115" i="5"/>
  <c r="F116" i="5"/>
  <c r="G116" i="5"/>
  <c r="H116" i="5"/>
  <c r="I116" i="5"/>
  <c r="F117" i="5"/>
  <c r="G117" i="5"/>
  <c r="H117" i="5"/>
  <c r="I117" i="5"/>
  <c r="F118" i="5"/>
  <c r="G118" i="5"/>
  <c r="H118" i="5"/>
  <c r="I118" i="5"/>
  <c r="F119" i="5"/>
  <c r="G119" i="5"/>
  <c r="H119" i="5"/>
  <c r="I119" i="5"/>
  <c r="F120" i="5"/>
  <c r="G120" i="5"/>
  <c r="H120" i="5"/>
  <c r="I120" i="5"/>
  <c r="F121" i="5"/>
  <c r="G121" i="5"/>
  <c r="H121" i="5"/>
  <c r="I121" i="5"/>
  <c r="F122" i="5"/>
  <c r="G122" i="5"/>
  <c r="H122" i="5"/>
  <c r="I122" i="5"/>
  <c r="F123" i="5"/>
  <c r="G123" i="5"/>
  <c r="H123" i="5"/>
  <c r="I123" i="5"/>
  <c r="F98" i="5"/>
  <c r="G98" i="5"/>
  <c r="H98" i="5"/>
  <c r="I98" i="5"/>
  <c r="F99" i="5"/>
  <c r="G99" i="5"/>
  <c r="H99" i="5"/>
  <c r="I99" i="5"/>
  <c r="F100" i="5"/>
  <c r="G100" i="5"/>
  <c r="H100" i="5"/>
  <c r="I100" i="5"/>
  <c r="F101" i="5"/>
  <c r="G101" i="5"/>
  <c r="H101" i="5"/>
  <c r="I101" i="5"/>
  <c r="F102" i="5"/>
  <c r="G102" i="5"/>
  <c r="H102" i="5"/>
  <c r="I102" i="5"/>
  <c r="F103" i="5"/>
  <c r="G103" i="5"/>
  <c r="H103" i="5"/>
  <c r="I103" i="5"/>
  <c r="F104" i="5"/>
  <c r="G104" i="5"/>
  <c r="H104" i="5"/>
  <c r="I104" i="5"/>
  <c r="F105" i="5"/>
  <c r="G105" i="5"/>
  <c r="H105" i="5"/>
  <c r="I105" i="5"/>
  <c r="F106" i="5"/>
  <c r="G106" i="5"/>
  <c r="H106" i="5"/>
  <c r="I106" i="5"/>
  <c r="F107" i="5"/>
  <c r="G107" i="5"/>
  <c r="H107" i="5"/>
  <c r="I107" i="5"/>
  <c r="F108" i="5"/>
  <c r="G108" i="5"/>
  <c r="H108" i="5"/>
  <c r="I108" i="5"/>
  <c r="F109" i="5"/>
  <c r="G109" i="5"/>
  <c r="H109" i="5"/>
  <c r="I109" i="5"/>
  <c r="F110" i="5"/>
  <c r="G110" i="5"/>
  <c r="H110" i="5"/>
  <c r="I110" i="5"/>
  <c r="G97" i="5"/>
  <c r="H97" i="5"/>
  <c r="I97" i="5"/>
  <c r="F97" i="5"/>
  <c r="F77" i="5"/>
  <c r="G77" i="5"/>
  <c r="H77" i="5"/>
  <c r="I77" i="5"/>
  <c r="F78" i="5"/>
  <c r="G78" i="5"/>
  <c r="H78" i="5"/>
  <c r="I78" i="5"/>
  <c r="F79" i="5"/>
  <c r="G79" i="5"/>
  <c r="H79" i="5"/>
  <c r="I79" i="5"/>
  <c r="F80" i="5"/>
  <c r="G80" i="5"/>
  <c r="H80" i="5"/>
  <c r="I80" i="5"/>
  <c r="F81" i="5"/>
  <c r="G81" i="5"/>
  <c r="H81" i="5"/>
  <c r="I81" i="5"/>
  <c r="F82" i="5"/>
  <c r="G82" i="5"/>
  <c r="H82" i="5"/>
  <c r="I82" i="5"/>
  <c r="F83" i="5"/>
  <c r="G83" i="5"/>
  <c r="H83" i="5"/>
  <c r="I83" i="5"/>
  <c r="F84" i="5"/>
  <c r="G84" i="5"/>
  <c r="H84" i="5"/>
  <c r="I84" i="5"/>
  <c r="F85" i="5"/>
  <c r="G85" i="5"/>
  <c r="H85" i="5"/>
  <c r="I85" i="5"/>
  <c r="F86" i="5"/>
  <c r="G86" i="5"/>
  <c r="H86" i="5"/>
  <c r="I86" i="5"/>
  <c r="F87" i="5"/>
  <c r="G87" i="5"/>
  <c r="H87" i="5"/>
  <c r="I87" i="5"/>
  <c r="F88" i="5"/>
  <c r="G88" i="5"/>
  <c r="H88" i="5"/>
  <c r="I88" i="5"/>
  <c r="F89" i="5"/>
  <c r="G89" i="5"/>
  <c r="H89" i="5"/>
  <c r="I89" i="5"/>
  <c r="F90" i="5"/>
  <c r="G90" i="5"/>
  <c r="H90" i="5"/>
  <c r="I90" i="5"/>
  <c r="F91" i="5"/>
  <c r="G91" i="5"/>
  <c r="H91" i="5"/>
  <c r="I91" i="5"/>
  <c r="F92" i="5"/>
  <c r="G92" i="5"/>
  <c r="H92" i="5"/>
  <c r="I92" i="5"/>
  <c r="F67" i="5"/>
  <c r="G67" i="5"/>
  <c r="H67" i="5"/>
  <c r="I67" i="5"/>
  <c r="F68" i="5"/>
  <c r="G68" i="5"/>
  <c r="H68" i="5"/>
  <c r="I68" i="5"/>
  <c r="F69" i="5"/>
  <c r="G69" i="5"/>
  <c r="H69" i="5"/>
  <c r="I69" i="5"/>
  <c r="F70" i="5"/>
  <c r="G70" i="5"/>
  <c r="H70" i="5"/>
  <c r="I70" i="5"/>
  <c r="F71" i="5"/>
  <c r="G71" i="5"/>
  <c r="H71" i="5"/>
  <c r="I71" i="5"/>
  <c r="F72" i="5"/>
  <c r="G72" i="5"/>
  <c r="H72" i="5"/>
  <c r="I72" i="5"/>
  <c r="F73" i="5"/>
  <c r="G73" i="5"/>
  <c r="H73" i="5"/>
  <c r="I73" i="5"/>
  <c r="F74" i="5"/>
  <c r="G74" i="5"/>
  <c r="H74" i="5"/>
  <c r="I74" i="5"/>
  <c r="F75" i="5"/>
  <c r="G75" i="5"/>
  <c r="H75" i="5"/>
  <c r="I75" i="5"/>
  <c r="F76" i="5"/>
  <c r="G76" i="5"/>
  <c r="H76" i="5"/>
  <c r="I76" i="5"/>
  <c r="H66" i="5"/>
  <c r="G66" i="5"/>
  <c r="F66" i="5"/>
  <c r="C124" i="5"/>
  <c r="D124" i="5"/>
  <c r="E124" i="5"/>
  <c r="C93" i="5"/>
  <c r="D93" i="5"/>
  <c r="E93" i="5"/>
  <c r="C62" i="5"/>
  <c r="D62" i="5"/>
  <c r="E62" i="5"/>
  <c r="F62" i="5"/>
  <c r="B124" i="5"/>
  <c r="B93" i="5"/>
  <c r="B62" i="5"/>
  <c r="G61" i="5"/>
  <c r="H61" i="5"/>
  <c r="I61" i="5"/>
  <c r="J61" i="5"/>
  <c r="G47" i="5"/>
  <c r="H47" i="5"/>
  <c r="I47" i="5"/>
  <c r="J47" i="5"/>
  <c r="G48" i="5"/>
  <c r="H48" i="5"/>
  <c r="I48" i="5"/>
  <c r="J48" i="5"/>
  <c r="G49" i="5"/>
  <c r="H49" i="5"/>
  <c r="I49" i="5"/>
  <c r="J49" i="5"/>
  <c r="G50" i="5"/>
  <c r="H50" i="5"/>
  <c r="I50" i="5"/>
  <c r="J50" i="5"/>
  <c r="G51" i="5"/>
  <c r="H51" i="5"/>
  <c r="I51" i="5"/>
  <c r="J51" i="5"/>
  <c r="G52" i="5"/>
  <c r="H52" i="5"/>
  <c r="I52" i="5"/>
  <c r="J52" i="5"/>
  <c r="G53" i="5"/>
  <c r="H53" i="5"/>
  <c r="I53" i="5"/>
  <c r="J53" i="5"/>
  <c r="G54" i="5"/>
  <c r="H54" i="5"/>
  <c r="I54" i="5"/>
  <c r="J54" i="5"/>
  <c r="G55" i="5"/>
  <c r="H55" i="5"/>
  <c r="I55" i="5"/>
  <c r="J55" i="5"/>
  <c r="G56" i="5"/>
  <c r="H56" i="5"/>
  <c r="I56" i="5"/>
  <c r="J56" i="5"/>
  <c r="G57" i="5"/>
  <c r="H57" i="5"/>
  <c r="I57" i="5"/>
  <c r="J57" i="5"/>
  <c r="G58" i="5"/>
  <c r="H58" i="5"/>
  <c r="I58" i="5"/>
  <c r="J58" i="5"/>
  <c r="G59" i="5"/>
  <c r="H59" i="5"/>
  <c r="I59" i="5"/>
  <c r="J59" i="5"/>
  <c r="G60" i="5"/>
  <c r="H60" i="5"/>
  <c r="I60" i="5"/>
  <c r="J60" i="5"/>
  <c r="G36" i="5"/>
  <c r="H36" i="5"/>
  <c r="I36" i="5"/>
  <c r="J36" i="5"/>
  <c r="G37" i="5"/>
  <c r="H37" i="5"/>
  <c r="I37" i="5"/>
  <c r="J37" i="5"/>
  <c r="G38" i="5"/>
  <c r="H38" i="5"/>
  <c r="I38" i="5"/>
  <c r="J38" i="5"/>
  <c r="G39" i="5"/>
  <c r="H39" i="5"/>
  <c r="I39" i="5"/>
  <c r="J39" i="5"/>
  <c r="G40" i="5"/>
  <c r="H40" i="5"/>
  <c r="I40" i="5"/>
  <c r="J40" i="5"/>
  <c r="G41" i="5"/>
  <c r="H41" i="5"/>
  <c r="I41" i="5"/>
  <c r="J41" i="5"/>
  <c r="G42" i="5"/>
  <c r="H42" i="5"/>
  <c r="I42" i="5"/>
  <c r="J42" i="5"/>
  <c r="G43" i="5"/>
  <c r="H43" i="5"/>
  <c r="I43" i="5"/>
  <c r="J43" i="5"/>
  <c r="G44" i="5"/>
  <c r="H44" i="5"/>
  <c r="I44" i="5"/>
  <c r="J44" i="5"/>
  <c r="G45" i="5"/>
  <c r="H45" i="5"/>
  <c r="I45" i="5"/>
  <c r="J45" i="5"/>
  <c r="G46" i="5"/>
  <c r="H46" i="5"/>
  <c r="I46" i="5"/>
  <c r="J46" i="5"/>
  <c r="J35" i="5"/>
  <c r="I35" i="5"/>
  <c r="H35" i="5"/>
  <c r="G35" i="5"/>
  <c r="C31" i="5"/>
  <c r="D31" i="5"/>
  <c r="E31" i="5"/>
  <c r="F31" i="5"/>
  <c r="B31" i="5"/>
  <c r="G31" i="5" s="1"/>
  <c r="G28" i="5"/>
  <c r="H28" i="5"/>
  <c r="I28" i="5"/>
  <c r="J28" i="5"/>
  <c r="G29" i="5"/>
  <c r="H29" i="5"/>
  <c r="I29" i="5"/>
  <c r="J29" i="5"/>
  <c r="G30" i="5"/>
  <c r="H30" i="5"/>
  <c r="I30" i="5"/>
  <c r="J30" i="5"/>
  <c r="G5" i="5"/>
  <c r="H5" i="5"/>
  <c r="I5" i="5"/>
  <c r="J5" i="5"/>
  <c r="G6" i="5"/>
  <c r="H6" i="5"/>
  <c r="I6" i="5"/>
  <c r="J6" i="5"/>
  <c r="G7" i="5"/>
  <c r="H7" i="5"/>
  <c r="I7" i="5"/>
  <c r="J7" i="5"/>
  <c r="G8" i="5"/>
  <c r="H8" i="5"/>
  <c r="I8" i="5"/>
  <c r="J8" i="5"/>
  <c r="G9" i="5"/>
  <c r="H9" i="5"/>
  <c r="I9" i="5"/>
  <c r="J9" i="5"/>
  <c r="G10" i="5"/>
  <c r="H10" i="5"/>
  <c r="I10" i="5"/>
  <c r="J10" i="5"/>
  <c r="G11" i="5"/>
  <c r="H11" i="5"/>
  <c r="I11" i="5"/>
  <c r="J11" i="5"/>
  <c r="G12" i="5"/>
  <c r="H12" i="5"/>
  <c r="I12" i="5"/>
  <c r="J12" i="5"/>
  <c r="G13" i="5"/>
  <c r="H13" i="5"/>
  <c r="I13" i="5"/>
  <c r="J13" i="5"/>
  <c r="G14" i="5"/>
  <c r="H14" i="5"/>
  <c r="I14" i="5"/>
  <c r="J14" i="5"/>
  <c r="G15" i="5"/>
  <c r="H15" i="5"/>
  <c r="I15" i="5"/>
  <c r="J15" i="5"/>
  <c r="G16" i="5"/>
  <c r="H16" i="5"/>
  <c r="I16" i="5"/>
  <c r="J16" i="5"/>
  <c r="G17" i="5"/>
  <c r="H17" i="5"/>
  <c r="I17" i="5"/>
  <c r="J17" i="5"/>
  <c r="G18" i="5"/>
  <c r="H18" i="5"/>
  <c r="I18" i="5"/>
  <c r="J18" i="5"/>
  <c r="G19" i="5"/>
  <c r="H19" i="5"/>
  <c r="I19" i="5"/>
  <c r="J19" i="5"/>
  <c r="G20" i="5"/>
  <c r="H20" i="5"/>
  <c r="I20" i="5"/>
  <c r="J20" i="5"/>
  <c r="G21" i="5"/>
  <c r="H21" i="5"/>
  <c r="I21" i="5"/>
  <c r="J21" i="5"/>
  <c r="G22" i="5"/>
  <c r="H22" i="5"/>
  <c r="I22" i="5"/>
  <c r="J22" i="5"/>
  <c r="G23" i="5"/>
  <c r="H23" i="5"/>
  <c r="I23" i="5"/>
  <c r="J23" i="5"/>
  <c r="G24" i="5"/>
  <c r="H24" i="5"/>
  <c r="I24" i="5"/>
  <c r="J24" i="5"/>
  <c r="G25" i="5"/>
  <c r="H25" i="5"/>
  <c r="I25" i="5"/>
  <c r="J25" i="5"/>
  <c r="G26" i="5"/>
  <c r="H26" i="5"/>
  <c r="I26" i="5"/>
  <c r="J26" i="5"/>
  <c r="G27" i="5"/>
  <c r="H27" i="5"/>
  <c r="I27" i="5"/>
  <c r="J27" i="5"/>
  <c r="J4" i="5"/>
  <c r="I4" i="5"/>
  <c r="H4" i="5"/>
  <c r="G4" i="5"/>
  <c r="F77" i="4"/>
  <c r="G77" i="4"/>
  <c r="H77" i="4"/>
  <c r="I77" i="4"/>
  <c r="F78" i="4"/>
  <c r="G78" i="4"/>
  <c r="H78" i="4"/>
  <c r="I78" i="4"/>
  <c r="F79" i="4"/>
  <c r="G79" i="4"/>
  <c r="H79" i="4"/>
  <c r="I79" i="4"/>
  <c r="F80" i="4"/>
  <c r="G80" i="4"/>
  <c r="H80" i="4"/>
  <c r="I80" i="4"/>
  <c r="F81" i="4"/>
  <c r="G81" i="4"/>
  <c r="H81" i="4"/>
  <c r="I81" i="4"/>
  <c r="F82" i="4"/>
  <c r="G82" i="4"/>
  <c r="H82" i="4"/>
  <c r="I82" i="4"/>
  <c r="F83" i="4"/>
  <c r="G83" i="4"/>
  <c r="H83" i="4"/>
  <c r="I83" i="4"/>
  <c r="F84" i="4"/>
  <c r="G84" i="4"/>
  <c r="H84" i="4"/>
  <c r="I84" i="4"/>
  <c r="F85" i="4"/>
  <c r="G85" i="4"/>
  <c r="H85" i="4"/>
  <c r="I85" i="4"/>
  <c r="F86" i="4"/>
  <c r="G86" i="4"/>
  <c r="H86" i="4"/>
  <c r="I86" i="4"/>
  <c r="F87" i="4"/>
  <c r="G87" i="4"/>
  <c r="H87" i="4"/>
  <c r="I87" i="4"/>
  <c r="F88" i="4"/>
  <c r="G88" i="4"/>
  <c r="H88" i="4"/>
  <c r="I88" i="4"/>
  <c r="F89" i="4"/>
  <c r="G89" i="4"/>
  <c r="H89" i="4"/>
  <c r="I89" i="4"/>
  <c r="F90" i="4"/>
  <c r="G90" i="4"/>
  <c r="H90" i="4"/>
  <c r="I90" i="4"/>
  <c r="F91" i="4"/>
  <c r="G91" i="4"/>
  <c r="H91" i="4"/>
  <c r="I91" i="4"/>
  <c r="F92" i="4"/>
  <c r="G92" i="4"/>
  <c r="H92" i="4"/>
  <c r="I92" i="4"/>
  <c r="F67" i="4"/>
  <c r="G67" i="4"/>
  <c r="H67" i="4"/>
  <c r="I67" i="4"/>
  <c r="F68" i="4"/>
  <c r="G68" i="4"/>
  <c r="H68" i="4"/>
  <c r="I68" i="4"/>
  <c r="F69" i="4"/>
  <c r="G69" i="4"/>
  <c r="H69" i="4"/>
  <c r="I69" i="4"/>
  <c r="F70" i="4"/>
  <c r="G70" i="4"/>
  <c r="H70" i="4"/>
  <c r="I70" i="4"/>
  <c r="F71" i="4"/>
  <c r="G71" i="4"/>
  <c r="H71" i="4"/>
  <c r="I71" i="4"/>
  <c r="F72" i="4"/>
  <c r="G72" i="4"/>
  <c r="H72" i="4"/>
  <c r="I72" i="4"/>
  <c r="F73" i="4"/>
  <c r="G73" i="4"/>
  <c r="H73" i="4"/>
  <c r="I73" i="4"/>
  <c r="F74" i="4"/>
  <c r="G74" i="4"/>
  <c r="H74" i="4"/>
  <c r="I74" i="4"/>
  <c r="F75" i="4"/>
  <c r="G75" i="4"/>
  <c r="H75" i="4"/>
  <c r="I75" i="4"/>
  <c r="F76" i="4"/>
  <c r="G76" i="4"/>
  <c r="H76" i="4"/>
  <c r="I76" i="4"/>
  <c r="C93" i="4"/>
  <c r="D93" i="4"/>
  <c r="E93" i="4"/>
  <c r="B93" i="4"/>
  <c r="C62" i="4"/>
  <c r="D62" i="4"/>
  <c r="E62" i="4"/>
  <c r="H62" i="4" s="1"/>
  <c r="F62" i="4"/>
  <c r="B62" i="4"/>
  <c r="J62" i="4" s="1"/>
  <c r="G51" i="4"/>
  <c r="H51" i="4"/>
  <c r="I51" i="4"/>
  <c r="J51" i="4"/>
  <c r="G52" i="4"/>
  <c r="H52" i="4"/>
  <c r="I52" i="4"/>
  <c r="J52" i="4"/>
  <c r="G53" i="4"/>
  <c r="H53" i="4"/>
  <c r="I53" i="4"/>
  <c r="J53" i="4"/>
  <c r="G54" i="4"/>
  <c r="H54" i="4"/>
  <c r="I54" i="4"/>
  <c r="J54" i="4"/>
  <c r="G55" i="4"/>
  <c r="H55" i="4"/>
  <c r="I55" i="4"/>
  <c r="J55" i="4"/>
  <c r="G56" i="4"/>
  <c r="H56" i="4"/>
  <c r="I56" i="4"/>
  <c r="J56" i="4"/>
  <c r="G57" i="4"/>
  <c r="H57" i="4"/>
  <c r="I57" i="4"/>
  <c r="J57" i="4"/>
  <c r="G58" i="4"/>
  <c r="H58" i="4"/>
  <c r="I58" i="4"/>
  <c r="J58" i="4"/>
  <c r="G59" i="4"/>
  <c r="H59" i="4"/>
  <c r="I59" i="4"/>
  <c r="J59" i="4"/>
  <c r="G60" i="4"/>
  <c r="H60" i="4"/>
  <c r="I60" i="4"/>
  <c r="J60" i="4"/>
  <c r="G61" i="4"/>
  <c r="H61" i="4"/>
  <c r="I61" i="4"/>
  <c r="J61" i="4"/>
  <c r="I62" i="4"/>
  <c r="G36" i="4"/>
  <c r="H36" i="4"/>
  <c r="I36" i="4"/>
  <c r="J36" i="4"/>
  <c r="G37" i="4"/>
  <c r="H37" i="4"/>
  <c r="I37" i="4"/>
  <c r="J37" i="4"/>
  <c r="G38" i="4"/>
  <c r="H38" i="4"/>
  <c r="I38" i="4"/>
  <c r="J38" i="4"/>
  <c r="G39" i="4"/>
  <c r="H39" i="4"/>
  <c r="I39" i="4"/>
  <c r="J39" i="4"/>
  <c r="G40" i="4"/>
  <c r="H40" i="4"/>
  <c r="I40" i="4"/>
  <c r="J40" i="4"/>
  <c r="G41" i="4"/>
  <c r="H41" i="4"/>
  <c r="I41" i="4"/>
  <c r="J41" i="4"/>
  <c r="G42" i="4"/>
  <c r="H42" i="4"/>
  <c r="I42" i="4"/>
  <c r="J42" i="4"/>
  <c r="G43" i="4"/>
  <c r="H43" i="4"/>
  <c r="I43" i="4"/>
  <c r="J43" i="4"/>
  <c r="G44" i="4"/>
  <c r="H44" i="4"/>
  <c r="I44" i="4"/>
  <c r="J44" i="4"/>
  <c r="G45" i="4"/>
  <c r="H45" i="4"/>
  <c r="I45" i="4"/>
  <c r="J45" i="4"/>
  <c r="G46" i="4"/>
  <c r="H46" i="4"/>
  <c r="I46" i="4"/>
  <c r="J46" i="4"/>
  <c r="G47" i="4"/>
  <c r="H47" i="4"/>
  <c r="I47" i="4"/>
  <c r="J47" i="4"/>
  <c r="G48" i="4"/>
  <c r="H48" i="4"/>
  <c r="I48" i="4"/>
  <c r="J48" i="4"/>
  <c r="G49" i="4"/>
  <c r="H49" i="4"/>
  <c r="I49" i="4"/>
  <c r="J49" i="4"/>
  <c r="G50" i="4"/>
  <c r="H50" i="4"/>
  <c r="I50" i="4"/>
  <c r="J50" i="4"/>
  <c r="H35" i="4"/>
  <c r="G35" i="4"/>
  <c r="J35" i="4"/>
  <c r="I35" i="4"/>
  <c r="C31" i="4"/>
  <c r="D31" i="4"/>
  <c r="E31" i="4"/>
  <c r="H31" i="4" s="1"/>
  <c r="F31" i="4"/>
  <c r="H28" i="4"/>
  <c r="I28" i="4"/>
  <c r="J28" i="4"/>
  <c r="H29" i="4"/>
  <c r="I29" i="4"/>
  <c r="J29" i="4"/>
  <c r="H30" i="4"/>
  <c r="I30" i="4"/>
  <c r="J30" i="4"/>
  <c r="H5" i="4"/>
  <c r="I5" i="4"/>
  <c r="J5" i="4"/>
  <c r="H6" i="4"/>
  <c r="I6" i="4"/>
  <c r="J6" i="4"/>
  <c r="H7" i="4"/>
  <c r="I7" i="4"/>
  <c r="J7" i="4"/>
  <c r="H8" i="4"/>
  <c r="I8" i="4"/>
  <c r="J8" i="4"/>
  <c r="H9" i="4"/>
  <c r="I9" i="4"/>
  <c r="J9" i="4"/>
  <c r="H10" i="4"/>
  <c r="I10" i="4"/>
  <c r="J10" i="4"/>
  <c r="H11" i="4"/>
  <c r="I11" i="4"/>
  <c r="J11" i="4"/>
  <c r="H12" i="4"/>
  <c r="I12" i="4"/>
  <c r="J12" i="4"/>
  <c r="H13" i="4"/>
  <c r="I13" i="4"/>
  <c r="J13" i="4"/>
  <c r="H14" i="4"/>
  <c r="I14" i="4"/>
  <c r="J14" i="4"/>
  <c r="H15" i="4"/>
  <c r="I15" i="4"/>
  <c r="J15" i="4"/>
  <c r="H16" i="4"/>
  <c r="I16" i="4"/>
  <c r="J16" i="4"/>
  <c r="H17" i="4"/>
  <c r="I17" i="4"/>
  <c r="J17" i="4"/>
  <c r="H18" i="4"/>
  <c r="I18" i="4"/>
  <c r="J18" i="4"/>
  <c r="H19" i="4"/>
  <c r="I19" i="4"/>
  <c r="J19" i="4"/>
  <c r="H20" i="4"/>
  <c r="I20" i="4"/>
  <c r="J20" i="4"/>
  <c r="H21" i="4"/>
  <c r="I21" i="4"/>
  <c r="J21" i="4"/>
  <c r="H22" i="4"/>
  <c r="I22" i="4"/>
  <c r="J22" i="4"/>
  <c r="H23" i="4"/>
  <c r="I23" i="4"/>
  <c r="J23" i="4"/>
  <c r="H24" i="4"/>
  <c r="I24" i="4"/>
  <c r="J24" i="4"/>
  <c r="H25" i="4"/>
  <c r="I25" i="4"/>
  <c r="J25" i="4"/>
  <c r="H26" i="4"/>
  <c r="I26" i="4"/>
  <c r="J26" i="4"/>
  <c r="H27" i="4"/>
  <c r="I27" i="4"/>
  <c r="J27" i="4"/>
  <c r="J4" i="4"/>
  <c r="I4" i="4"/>
  <c r="H4" i="4"/>
  <c r="G4" i="4"/>
  <c r="C22" i="7"/>
  <c r="D22" i="7"/>
  <c r="E22" i="7"/>
  <c r="F22" i="7"/>
  <c r="C15" i="7"/>
  <c r="D15" i="7"/>
  <c r="E15" i="7"/>
  <c r="F15" i="7"/>
  <c r="C8" i="7"/>
  <c r="E8" i="7"/>
  <c r="F8" i="7"/>
  <c r="G31" i="6" l="1"/>
  <c r="H31" i="6"/>
  <c r="I62" i="6"/>
  <c r="G62" i="5"/>
  <c r="G62" i="4"/>
  <c r="F38" i="2"/>
  <c r="L18" i="2"/>
  <c r="H62" i="5"/>
  <c r="E38" i="2"/>
  <c r="K33" i="2"/>
  <c r="K13" i="2"/>
  <c r="K23" i="2"/>
  <c r="L33" i="2"/>
  <c r="I31" i="5"/>
  <c r="C38" i="2"/>
  <c r="K8" i="2"/>
  <c r="D38" i="2"/>
  <c r="L8" i="2"/>
  <c r="L34" i="2"/>
  <c r="K37" i="2"/>
  <c r="L36" i="2"/>
  <c r="K36" i="2"/>
  <c r="L35" i="2"/>
  <c r="K35" i="2"/>
  <c r="B15" i="13"/>
  <c r="G16" i="13" s="1"/>
  <c r="C19" i="13"/>
  <c r="D6" i="19"/>
  <c r="C6" i="19"/>
  <c r="I62" i="5"/>
  <c r="I93" i="4"/>
  <c r="G93" i="4"/>
  <c r="I31" i="4"/>
  <c r="F93" i="4"/>
  <c r="H93" i="4"/>
  <c r="F124" i="5"/>
  <c r="H93" i="5"/>
  <c r="I124" i="5"/>
  <c r="G124" i="5"/>
  <c r="H31" i="5"/>
  <c r="F93" i="5"/>
  <c r="I93" i="5"/>
  <c r="G93" i="5"/>
  <c r="H124" i="5"/>
  <c r="F93" i="6"/>
  <c r="H93" i="6"/>
  <c r="I125" i="6"/>
  <c r="G125" i="6"/>
  <c r="I93" i="6"/>
  <c r="G93" i="6"/>
  <c r="H125" i="6"/>
  <c r="F125" i="6"/>
  <c r="J31" i="5"/>
  <c r="J62" i="6"/>
  <c r="J62" i="5"/>
  <c r="K24" i="15"/>
  <c r="K25" i="15" s="1"/>
  <c r="J24" i="15"/>
  <c r="J25" i="15" s="1"/>
  <c r="I24" i="15"/>
  <c r="I25" i="15" s="1"/>
  <c r="H24" i="15"/>
  <c r="H25" i="15" s="1"/>
  <c r="F24" i="15"/>
  <c r="F25" i="15" s="1"/>
  <c r="E24" i="15"/>
  <c r="E25" i="15" s="1"/>
  <c r="D24" i="15"/>
  <c r="D25" i="15" s="1"/>
  <c r="C24" i="15"/>
  <c r="C25" i="15" s="1"/>
  <c r="K18" i="3"/>
  <c r="J18" i="3"/>
  <c r="I18" i="3"/>
  <c r="H18" i="3"/>
  <c r="G18" i="3"/>
  <c r="E18" i="3"/>
  <c r="D18" i="3"/>
  <c r="C18" i="3"/>
  <c r="K17" i="3"/>
  <c r="J17" i="3"/>
  <c r="I17" i="3"/>
  <c r="H17" i="3"/>
  <c r="G17" i="3"/>
  <c r="E17" i="3"/>
  <c r="D17" i="3"/>
  <c r="C17" i="3"/>
  <c r="K16" i="3"/>
  <c r="J16" i="3"/>
  <c r="I16" i="3"/>
  <c r="H16" i="3"/>
  <c r="G16" i="3"/>
  <c r="E16" i="3"/>
  <c r="D16" i="3"/>
  <c r="C16" i="3"/>
  <c r="K15" i="3"/>
  <c r="J15" i="3"/>
  <c r="I15" i="3"/>
  <c r="I19" i="3" s="1"/>
  <c r="H15" i="3"/>
  <c r="G15" i="3"/>
  <c r="G19" i="3" s="1"/>
  <c r="E15" i="3"/>
  <c r="E19" i="3" s="1"/>
  <c r="D15" i="3"/>
  <c r="D19" i="3" s="1"/>
  <c r="C15" i="3"/>
  <c r="K14" i="3"/>
  <c r="J14" i="3"/>
  <c r="I14" i="3"/>
  <c r="H14" i="3"/>
  <c r="G14" i="3"/>
  <c r="E14" i="3"/>
  <c r="D14" i="3"/>
  <c r="C14" i="3"/>
  <c r="K9" i="3"/>
  <c r="J9" i="3"/>
  <c r="I9" i="3"/>
  <c r="H9" i="3"/>
  <c r="G9" i="3"/>
  <c r="E9" i="3"/>
  <c r="D9" i="3"/>
  <c r="C9" i="3"/>
  <c r="K19" i="3"/>
  <c r="H19" i="3"/>
  <c r="C19" i="3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B31" i="4"/>
  <c r="G5" i="4"/>
  <c r="J19" i="3" l="1"/>
  <c r="H16" i="13"/>
  <c r="H20" i="13" s="1"/>
  <c r="L38" i="2"/>
  <c r="K38" i="2"/>
  <c r="C16" i="13"/>
  <c r="C20" i="13" s="1"/>
  <c r="I20" i="13"/>
  <c r="L20" i="13"/>
  <c r="J20" i="13"/>
  <c r="M20" i="13"/>
  <c r="K20" i="13"/>
  <c r="E16" i="13"/>
  <c r="E20" i="13" s="1"/>
  <c r="F16" i="13"/>
  <c r="F20" i="13" s="1"/>
  <c r="G20" i="13"/>
  <c r="D16" i="13"/>
  <c r="D20" i="13" s="1"/>
  <c r="B19" i="13"/>
  <c r="G31" i="4"/>
  <c r="J3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Jozef Jurkovič</author>
  </authors>
  <commentList>
    <comment ref="C34" authorId="0" shapeId="0" xr:uid="{00000000-0006-0000-0200-000001000000}">
      <text>
        <r>
          <rPr>
            <sz val="8"/>
            <color indexed="81"/>
            <rFont val="Tahoma"/>
            <family val="2"/>
            <charset val="238"/>
          </rPr>
          <t>Použité vzorce je potrebné upraviť po doplnení/odstánení riadkov fakúlt, to platí aj pre ostatné tabuľky.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Jozef Jurkovič</author>
  </authors>
  <commentList>
    <comment ref="E6" authorId="0" shapeId="0" xr:uid="{00000000-0006-0000-0D00-000001000000}">
      <text>
        <r>
          <rPr>
            <b/>
            <sz val="8"/>
            <color indexed="81"/>
            <rFont val="Tahoma"/>
            <family val="2"/>
            <charset val="238"/>
          </rPr>
          <t>Výberové konania, v ktorých sa uzatvoríl pracovný pomer na dobu neurčitú (resp. do 70 rokov veku) sa pri výpočte priemeru nezohľadnia.</t>
        </r>
      </text>
    </comment>
  </commentList>
</comments>
</file>

<file path=xl/sharedStrings.xml><?xml version="1.0" encoding="utf-8"?>
<sst xmlns="http://schemas.openxmlformats.org/spreadsheetml/2006/main" count="14969" uniqueCount="5434">
  <si>
    <t>Vysoká škola:</t>
  </si>
  <si>
    <t>Zoznam tabuliek</t>
  </si>
  <si>
    <t>Tabuľka č. 1:</t>
  </si>
  <si>
    <t>Tabuľka č. 1a:</t>
  </si>
  <si>
    <t>Vývoj počtu študentov (stav k 31. 10. daného roka)</t>
  </si>
  <si>
    <t>Tabuľka č. 2</t>
  </si>
  <si>
    <t>Tabuľka č.3a:</t>
  </si>
  <si>
    <t>Tabuľka č.3b:</t>
  </si>
  <si>
    <t>Tabuľka č.3c:</t>
  </si>
  <si>
    <t>Tabuľka č. 4:</t>
  </si>
  <si>
    <t>Tabuľka č. 5:</t>
  </si>
  <si>
    <t>Tabuľka č. 6:</t>
  </si>
  <si>
    <t>Tabuľka č. 7:</t>
  </si>
  <si>
    <t>Tabuľka č. 8:</t>
  </si>
  <si>
    <t>Tabuľka č. 9:</t>
  </si>
  <si>
    <t>Tabuľka č. 10:</t>
  </si>
  <si>
    <t>Kvalifikačná štruktúra vysokoškolských učiteľov</t>
  </si>
  <si>
    <t>Tabuľka č. 11:</t>
  </si>
  <si>
    <t>Tabuľka č. 12:</t>
  </si>
  <si>
    <t>Tabuľka č. 13:</t>
  </si>
  <si>
    <t>Tabuľka č. 14:</t>
  </si>
  <si>
    <t>Tabuľka č. 15:</t>
  </si>
  <si>
    <t>Tabuľka č. 16:</t>
  </si>
  <si>
    <t>Tabuľka č. 17:</t>
  </si>
  <si>
    <t>Tabuľka č. 18:</t>
  </si>
  <si>
    <t>Tabuľka č. 19:</t>
  </si>
  <si>
    <t>Tabuľka č. 20:</t>
  </si>
  <si>
    <t>Tabuľka č. 21:</t>
  </si>
  <si>
    <t>Vysoká škola</t>
  </si>
  <si>
    <t>Stupeň                        štúdia</t>
  </si>
  <si>
    <t>Denná forma</t>
  </si>
  <si>
    <t>Externá forma</t>
  </si>
  <si>
    <t>Spolu</t>
  </si>
  <si>
    <t>občania SR</t>
  </si>
  <si>
    <t>z toho ženy</t>
  </si>
  <si>
    <t>cudzinci</t>
  </si>
  <si>
    <t>spolu</t>
  </si>
  <si>
    <t>fakulta1</t>
  </si>
  <si>
    <t>1+2</t>
  </si>
  <si>
    <t>spolu fakulta 1</t>
  </si>
  <si>
    <t>fakulta2</t>
  </si>
  <si>
    <t>spolu fakulta 2</t>
  </si>
  <si>
    <t>fakulta3</t>
  </si>
  <si>
    <t>spolu fakulta 3</t>
  </si>
  <si>
    <t>fakulta4</t>
  </si>
  <si>
    <t>spolu fakulta 4</t>
  </si>
  <si>
    <t>fakulta5</t>
  </si>
  <si>
    <t>spolu fakulta 5</t>
  </si>
  <si>
    <t>fakulta6</t>
  </si>
  <si>
    <t>spolu fakulta 6</t>
  </si>
  <si>
    <t>spolu podľa stupňov</t>
  </si>
  <si>
    <t xml:space="preserve">spolu vysoká škola </t>
  </si>
  <si>
    <t>1+2 - študijné programy podľa § 53 ods. 3 zákona</t>
  </si>
  <si>
    <t>Tabuľka č. 1a: Vývoj počtu študentov (stav k 31.10. daného roka)</t>
  </si>
  <si>
    <t>Stupeň</t>
  </si>
  <si>
    <t>V dennej aj v externej forme spolu</t>
  </si>
  <si>
    <t>Rok</t>
  </si>
  <si>
    <t>Stupeň štúdia</t>
  </si>
  <si>
    <t>Spolu fakulta 1</t>
  </si>
  <si>
    <t>Spolu fakulta 2</t>
  </si>
  <si>
    <t>Spolu fakulta 3</t>
  </si>
  <si>
    <t>Spolu fakulta 4</t>
  </si>
  <si>
    <t>Spolu fakulta 5</t>
  </si>
  <si>
    <t>Spolu fakulta 6</t>
  </si>
  <si>
    <t>Spolu podľa stupňov</t>
  </si>
  <si>
    <t xml:space="preserve">Spolu vysoká škola </t>
  </si>
  <si>
    <t>Študijný odbor</t>
  </si>
  <si>
    <t>Plánovaný počet</t>
  </si>
  <si>
    <t>Počet prihlášok</t>
  </si>
  <si>
    <t>Účasť</t>
  </si>
  <si>
    <t>Prijatie</t>
  </si>
  <si>
    <t>Zápis</t>
  </si>
  <si>
    <t>Prihlášky/ plán</t>
  </si>
  <si>
    <t>Prijatie/                účasť</t>
  </si>
  <si>
    <t>Zápis/            prijatie</t>
  </si>
  <si>
    <t xml:space="preserve">Zápis/                  plán           </t>
  </si>
  <si>
    <t>Z toho počet uchádzačov, ktorí získali stredoškolské vzdelanie v zahraničí</t>
  </si>
  <si>
    <t>% z celkového počtu prihlášok</t>
  </si>
  <si>
    <t>% z celkového počtu účasti</t>
  </si>
  <si>
    <t>% z celkového počtu prijatia</t>
  </si>
  <si>
    <t>% z celkového počtu zápisov</t>
  </si>
  <si>
    <t>Z toho počet absolventov svojej vysokej školy</t>
  </si>
  <si>
    <t>Z toho počet uchádzačov, ktorí získali vzdelanie nižšieho stupňa v zahraničí</t>
  </si>
  <si>
    <t>Forma štúdia</t>
  </si>
  <si>
    <t>Počet študentov</t>
  </si>
  <si>
    <t>Počty študentov</t>
  </si>
  <si>
    <t>Počet žiadostí o zníženie školného</t>
  </si>
  <si>
    <t>Počet žiadostí o odpustenie školného</t>
  </si>
  <si>
    <t>z toho počet študentov,</t>
  </si>
  <si>
    <t>stupeň</t>
  </si>
  <si>
    <t>ktorým vznikla v ak. roku 2020/2021 povinnosť uhradiť školné</t>
  </si>
  <si>
    <t>ktorým vznikla povinnosť uhradiť školné v externej forme</t>
  </si>
  <si>
    <t>ktorým vznikla povinnosť uhradiť školné za prekročenie štandardnej dĺžky štúdia</t>
  </si>
  <si>
    <t>ktorým vznikla povinnosť uhradiť školné za štúdium v študijnom programe uskutočňovanom výlučne v inom ako štátnom jazyku</t>
  </si>
  <si>
    <t>ktorým bolo školné znížené</t>
  </si>
  <si>
    <t>ktorým bolo školné odpustené</t>
  </si>
  <si>
    <t>Spolu denná forma</t>
  </si>
  <si>
    <t>Spolu externá forma</t>
  </si>
  <si>
    <t>obe formy spolu</t>
  </si>
  <si>
    <t>Akademický rok začatia štúdia</t>
  </si>
  <si>
    <t>Stupeň dosiahnutého vzdelania</t>
  </si>
  <si>
    <t>2020 / 2021</t>
  </si>
  <si>
    <t>2019 / 2020</t>
  </si>
  <si>
    <t>2018 / 2019</t>
  </si>
  <si>
    <t>2017 / 2018</t>
  </si>
  <si>
    <t>2016 / 2017</t>
  </si>
  <si>
    <t>V roku 2020/2021</t>
  </si>
  <si>
    <t>Fakulta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</si>
  <si>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</si>
  <si>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</si>
  <si>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</si>
  <si>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</si>
  <si>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>programy ES</t>
  </si>
  <si>
    <t>NŠP</t>
  </si>
  <si>
    <t>iné (CEEPUS, NIL, ..)</t>
  </si>
  <si>
    <t>Rozdiel</t>
  </si>
  <si>
    <t xml:space="preserve">Rozdiel v % </t>
  </si>
  <si>
    <t>P.č.</t>
  </si>
  <si>
    <t>Meno a priezvisko</t>
  </si>
  <si>
    <t>Odbor habilitačného konania a inauguračného konania</t>
  </si>
  <si>
    <t>Dátum začiatku konania</t>
  </si>
  <si>
    <t>Dátum predloženia ministrovi</t>
  </si>
  <si>
    <t>Zamestnanec vysokej školy (áno/nie)</t>
  </si>
  <si>
    <t>Inauguračné konanie</t>
  </si>
  <si>
    <t>V tom počet žiadostí mimo vysokej školy</t>
  </si>
  <si>
    <t>Počet inak skončených konaní</t>
  </si>
  <si>
    <t xml:space="preserve"> - zamietnutie</t>
  </si>
  <si>
    <t xml:space="preserve"> - stiahnutie</t>
  </si>
  <si>
    <t xml:space="preserve"> - iné (smrť, odňatie práva a pod.)</t>
  </si>
  <si>
    <t>Celkový počet predložených návrhov</t>
  </si>
  <si>
    <t>Priemerný vek uchádzačov</t>
  </si>
  <si>
    <t>Dátum udelenia titulu</t>
  </si>
  <si>
    <t>Habilitačné konanie</t>
  </si>
  <si>
    <t>Celkový počet vymenovaných docentov</t>
  </si>
  <si>
    <t>Priemerný vek</t>
  </si>
  <si>
    <t>Funkcia</t>
  </si>
  <si>
    <t>Počet výberových konaní</t>
  </si>
  <si>
    <t>Priemerný počet uchádzačov na obsadenie pozície</t>
  </si>
  <si>
    <t>Priemerný počet uchádzačov, ktorí v čase výberového konania neboli v pracovnom pomere s vysokou školou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</si>
  <si>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</si>
  <si>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</si>
  <si>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</si>
  <si>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</si>
  <si>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</si>
  <si>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Profesora</t>
  </si>
  <si>
    <t>Docenta</t>
  </si>
  <si>
    <t>Ostatné</t>
  </si>
  <si>
    <t>Počet miest obsadených bez výberového konania</t>
  </si>
  <si>
    <t>Zamestnanec</t>
  </si>
  <si>
    <t>Fyzický počet</t>
  </si>
  <si>
    <t>Prepočítaný počet</t>
  </si>
  <si>
    <t>VŠ učiteľ nad 70 rokov</t>
  </si>
  <si>
    <t>Ostatní</t>
  </si>
  <si>
    <t>Počet obsadených funkčných miest docenta a profesora osobami bez príslušného vedecko-pedagogického titulu alebo bez umelecko-pedagogického titulu podľa § 77 ods. 2 zákona</t>
  </si>
  <si>
    <t>Funkčné miesto</t>
  </si>
  <si>
    <t>Počet</t>
  </si>
  <si>
    <t>Docent</t>
  </si>
  <si>
    <t>Profesor</t>
  </si>
  <si>
    <t>Tabuľka č. 10: Kvalifikačná štruktúra vysokoškolských učiteľov</t>
  </si>
  <si>
    <t>Profesori, docenti s DrSc.</t>
  </si>
  <si>
    <t>Docenti, bez DrSc.</t>
  </si>
  <si>
    <t>Ostatní učitelia s DrSc.</t>
  </si>
  <si>
    <t>Ostatní učitelia s PhD, CSc.</t>
  </si>
  <si>
    <t>Ostatní učitelia bez vedeckej hodnosti</t>
  </si>
  <si>
    <t>Podiel v %</t>
  </si>
  <si>
    <t>Spolu v roku 2021</t>
  </si>
  <si>
    <t>Podiel v % 2021</t>
  </si>
  <si>
    <t>Rozdiel 2021 - 2020</t>
  </si>
  <si>
    <t>Rozdiel v % 2021 - 2020</t>
  </si>
  <si>
    <t>Pozn.: Percentuálny podiel  v jednotlivých kategóriách žien je z celkového počtu žien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</si>
  <si>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</si>
  <si>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</si>
  <si>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</si>
  <si>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</si>
  <si>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rozdiel</t>
  </si>
  <si>
    <t xml:space="preserve">rozdiel v % </t>
  </si>
  <si>
    <t>Záverečná práca</t>
  </si>
  <si>
    <t>Počet predložených záverečných prác</t>
  </si>
  <si>
    <t>z toho počet prác predložených ženami</t>
  </si>
  <si>
    <t>Počet obhájených prác</t>
  </si>
  <si>
    <t>Fyzický počet vedúcich záverečných prác</t>
  </si>
  <si>
    <t>Fyzický počet vedúcich záverečných prác bez PhD.</t>
  </si>
  <si>
    <t>Fyzický počet vedúcich záverečných prác (odborníci z praxe)</t>
  </si>
  <si>
    <t>Bakalárska</t>
  </si>
  <si>
    <t>Diplomová</t>
  </si>
  <si>
    <t xml:space="preserve">Dizertačná </t>
  </si>
  <si>
    <t>Rigorózna</t>
  </si>
  <si>
    <t>Kategória
fakulta</t>
  </si>
  <si>
    <t>Kategória fakulta</t>
  </si>
  <si>
    <t>Z**</t>
  </si>
  <si>
    <t>1. stupeň</t>
  </si>
  <si>
    <t>Študijný program</t>
  </si>
  <si>
    <t>Forma</t>
  </si>
  <si>
    <t>Jazyky</t>
  </si>
  <si>
    <t>Skratka titulu</t>
  </si>
  <si>
    <t>2. stupeň</t>
  </si>
  <si>
    <t>Spojený 1. a 2. stupeň</t>
  </si>
  <si>
    <t>3. stupeň</t>
  </si>
  <si>
    <t>Dátum odňatia práva, skončenia platnosti práva alebo zrušenia študijného programu</t>
  </si>
  <si>
    <t xml:space="preserve">Odbor habilitačného konania a inauguračného konania </t>
  </si>
  <si>
    <t>P. č.</t>
  </si>
  <si>
    <t>Poskytovateľ finančých prostriedkov (grantová agentúra, objednávateľ)</t>
  </si>
  <si>
    <t>Grant (G)/objednávka (O)</t>
  </si>
  <si>
    <t>Domáce (D)/zahraničné (Z)</t>
  </si>
  <si>
    <t>Číslo/
identifikácia projektu</t>
  </si>
  <si>
    <t xml:space="preserve">Priezvisko, meno 
a tituly zodpovedného riešiteľa projektu </t>
  </si>
  <si>
    <t xml:space="preserve">Názov projektu </t>
  </si>
  <si>
    <t>Obdobie riešenia projektu (od - do)</t>
  </si>
  <si>
    <t>Poznámky
a doplňujúce informácie</t>
  </si>
  <si>
    <t>Kategória výkonu</t>
  </si>
  <si>
    <t>Autor</t>
  </si>
  <si>
    <t>Názov projektu/umeleckého výkonu</t>
  </si>
  <si>
    <t>Miesto realizácie</t>
  </si>
  <si>
    <t>Termín realizácie</t>
  </si>
  <si>
    <t>E**</t>
  </si>
  <si>
    <t>S**</t>
  </si>
  <si>
    <t>Počet cudzincov, ktorí uhrádzajú školné</t>
  </si>
  <si>
    <t>Tabuľka č. 22:</t>
  </si>
  <si>
    <t>Rozhodnutia o neplatnosti štátnej skúšky alebo jej časti</t>
  </si>
  <si>
    <t>Rozhodnutia o neplatnosti rigoróznej skúšky alebo jej časti</t>
  </si>
  <si>
    <t>Rozhodnutia o odňatí vedecko-pedagogického alebo umelecko-pedagogického titulu docent</t>
  </si>
  <si>
    <t>Počet rozhodnutí</t>
  </si>
  <si>
    <t xml:space="preserve">Študijný odbor </t>
  </si>
  <si>
    <t>Rozhodnutia o podaní návrhu na odvolanie profesora</t>
  </si>
  <si>
    <t>Počet fyzických osôb, ktoré sa vzdali akademického titulu</t>
  </si>
  <si>
    <t>Študijný program štátnej skúšky</t>
  </si>
  <si>
    <t>Študijný odbor rigoróznej skúšky</t>
  </si>
  <si>
    <t>Počet fyzických osôb</t>
  </si>
  <si>
    <t>Počet študentov vysokej školy k 31. 10. 2022</t>
  </si>
  <si>
    <t>Prijímacie konanie na študijné programy v prvom stupni a v spojenom prvom a druhom stupni v roku 2022</t>
  </si>
  <si>
    <t>Prijímacie konanie na študijné programy v druhom stupni v roku 2022</t>
  </si>
  <si>
    <t>Prijímacie konanie na študijné programy v treťom stupni v roku 2022</t>
  </si>
  <si>
    <t>Podiel riadne skončených štúdií na celkovom počte začatých štúdií v danom akademickom roku k 31. 12. 2022</t>
  </si>
  <si>
    <t>Zoznam predložených návrhov na vymenovanie za profesora v roku 2022</t>
  </si>
  <si>
    <t>Zoznam vymenovaných docentov za rok 2022</t>
  </si>
  <si>
    <t>Výberové konania na miesta vysokoškolských učiteľov uskutočnené v roku 2022</t>
  </si>
  <si>
    <t>Informácie o záverečných prácach a rigoróznych prácach predložených na obhajobu v roku 2022</t>
  </si>
  <si>
    <t xml:space="preserve">Zoznam akreditovaných študijných programov k 31. 12. 2022
</t>
  </si>
  <si>
    <t>Zoznam študijných programov - odňatie priznaného práva, skončenie platnosti priznaného práva alebo zrušenie študijného programu v roku 2022</t>
  </si>
  <si>
    <t>Zoznam udelených akreditácií  habilitačného konania a inauguračného konania  k 31. 12. 2022</t>
  </si>
  <si>
    <t>Zoznam odňatých akreditácií habilitačného konania a inauguračného konania v roku 2022</t>
  </si>
  <si>
    <t>Finančné prostriedky na výskumné projekty získané v roku 2022</t>
  </si>
  <si>
    <t>Finančné prostriedky na ostatné (nevýskumné) projekty získané v roku 2022</t>
  </si>
  <si>
    <t>Prehľad umeleckej činnosti vysokej školy za rok 2022</t>
  </si>
  <si>
    <t>Prehľad odoberania vysokoškolských titulov, návrhov na odvolanie profesora, zneplatnenia štátnej alebo rigoróznej skúšky a vzdaní sa akademického titulu za rok 2022</t>
  </si>
  <si>
    <t>Počet študentov, ktorí riadne skončili štúdium v akademickom roku 2021/2022</t>
  </si>
  <si>
    <t>Počet študentov uhrádzajúcich školné (ak. rok 2021/2022)</t>
  </si>
  <si>
    <t>Publikačná činnosť vysokej školy za rok 2022 a porovnanie s rokom 2021</t>
  </si>
  <si>
    <t>Umelecká činnosť vysokej školy za rok 2022 a porovnanie s rokom 2021</t>
  </si>
  <si>
    <t>Prehľad akademických mobilít - študenti v akademickom roku 2021/2022 a porovnanie s akademickým rokom 2020/2021</t>
  </si>
  <si>
    <t>Prehľad akademických mobilít - zamestnanci v akademickom roku 2021/2022 a porovnanie s akademickým rokom 2020/2021</t>
  </si>
  <si>
    <t>Tabuľka č. 1: Počet študentov vysokej školy k 31. 10. 2022</t>
  </si>
  <si>
    <t>Tabuľka č. 2: Počet študentov, ktorí riadne skončili štúdium v akademickom roku 2021/2022</t>
  </si>
  <si>
    <t>Tabuľka č. 3a: Prijímacie konanie na študijné programy v prvom stupni a v spojenom prvom a druhom stupni v roku 2022</t>
  </si>
  <si>
    <t>Tabuľla č. 3b: Prijímacie konanie na študijné programy v druhom stupni v roku 2022</t>
  </si>
  <si>
    <t>Tabuľka č. 3c: Prijímacie konanie na študijné programy v treťom stupni v roku 2022</t>
  </si>
  <si>
    <t>Tabuľka č. 5: Podiel riadne skončených štúdií na celkovom počte začatých štúdií v danom akademickom roku k 31.12.2022</t>
  </si>
  <si>
    <t>Evidenčný prepočítaný počet vysokoškolských učiteľov k 31. 10. 2022</t>
  </si>
  <si>
    <t>Tabuľka č. 12: Informácie o záverečných prácach a rigoróznych prácach predložených na obhajobu v roku 2022</t>
  </si>
  <si>
    <t xml:space="preserve">Tabuľka č. 15: Zoznam akreditovaných študijných programov k 31. 12. 2022
</t>
  </si>
  <si>
    <t>Tabuľka č. 16: Zoznam študijných programov - odňatie priznaného práva, skončenie platnosti priznaného práva alebo zrušenie študijného programu v roku 2022</t>
  </si>
  <si>
    <t>Tabuľka č. 21: Prehľad umeleckej činnosti vysokej školy za rok 2022</t>
  </si>
  <si>
    <t>Tabuľka č. 22: Prehľad odoberania vysokoškolských titulov, návrhov na odvolanie profesora, zneplatnenia štátnej alebo rigoróznej skúšky a vzdaní sa akademického titulu za rok 2022</t>
  </si>
  <si>
    <t>Tabuľka č. 4: Počet študentov uhrádzajúcich školné (ak. rok 2021/2022)</t>
  </si>
  <si>
    <t>2021 / 2022</t>
  </si>
  <si>
    <t>V roku 2021/2022</t>
  </si>
  <si>
    <t>Tabuľka č. 6: Prehľad akademických mobilít - študenti v akademickom roku 2021/2022 a porovnanie s akademickým rokom 2020/2021</t>
  </si>
  <si>
    <t>Tabuľka č. 11: Prehľad akademických mobilít - zamestnanci v akademickom roku 2021/2022 a porovnanie s akademickým rokom 2020/2021</t>
  </si>
  <si>
    <t>V1</t>
  </si>
  <si>
    <t>V2</t>
  </si>
  <si>
    <t>V3</t>
  </si>
  <si>
    <t>O1</t>
  </si>
  <si>
    <t>O2</t>
  </si>
  <si>
    <t>O3</t>
  </si>
  <si>
    <t>P1</t>
  </si>
  <si>
    <t>P2</t>
  </si>
  <si>
    <t>U1</t>
  </si>
  <si>
    <t>U2</t>
  </si>
  <si>
    <t>D1</t>
  </si>
  <si>
    <t>U3</t>
  </si>
  <si>
    <t>I**</t>
  </si>
  <si>
    <t>Rok vykazovania 2022 (1.2.2022-31.1.2023)</t>
  </si>
  <si>
    <t>I1</t>
  </si>
  <si>
    <t>I2</t>
  </si>
  <si>
    <t>I3</t>
  </si>
  <si>
    <t>Tabuľková príloha
k výročnej správe o činnosti vysokej školy za rok 2023</t>
  </si>
  <si>
    <t>Tabuľka č. 7: Zoznam predložených návrhov na vymenovanie za profesora v roku 2023</t>
  </si>
  <si>
    <t>Počet neskončených konaní: stav k 1.1.2023</t>
  </si>
  <si>
    <t>Počet neskončených konaní: stav k 31.12.2023</t>
  </si>
  <si>
    <t>Počet riadne skončených konaní k 31.12.2023</t>
  </si>
  <si>
    <t>Tabuľka č. 8: Zoznam vymenovaných docentov za rok 2023</t>
  </si>
  <si>
    <t>Tabuľka č. 9: Výberové konania na miesta vysokoškolských učiteľov uskutočnené v roku 2023</t>
  </si>
  <si>
    <t>Tabuľka č. 13: Publikačná činnosť vysokej školy za rok 2023 a za rok 2022</t>
  </si>
  <si>
    <t>Rok vykazovania 2023 (1.2.2023-31.1.2024)</t>
  </si>
  <si>
    <t>Tabuľka č. 14: Umelecká činnosť vysokej školy za rok 2023 a porovnanie s rokom 2022</t>
  </si>
  <si>
    <t>Tabuľka č. 19: Finančné prostriedky na výskumné projekty získané v roku 2023</t>
  </si>
  <si>
    <t>Tabuľka č. 20: Finančné prostriedky na ostatné (nevýskumné) projekty získané v roku 2023</t>
  </si>
  <si>
    <t>Objem dotácie/ finančných prostriedkov prijatých VŠ 
na jej účet 
v období od 1.1. do 31.12.
v eur
v kategórii BV</t>
  </si>
  <si>
    <t>Objem dotácie/ finančných prostriedkov prijatých VŠ 
na jej účet 
v období od 1.1. do 31.12.
v eur
v kategórii KV</t>
  </si>
  <si>
    <t>SvF</t>
  </si>
  <si>
    <t>VEGA</t>
  </si>
  <si>
    <t>G</t>
  </si>
  <si>
    <t>D</t>
  </si>
  <si>
    <t>1/0436/20</t>
  </si>
  <si>
    <t>Mikula Karol, prof. RNDr., DrSc.</t>
  </si>
  <si>
    <t>Numerické metódy pre parciálne diferenciálne rovnice a ich aplikácie</t>
  </si>
  <si>
    <t>2020-23</t>
  </si>
  <si>
    <t>2/0142/20</t>
  </si>
  <si>
    <t>Sarkoci Peter, Ing., PhD.</t>
  </si>
  <si>
    <t>Matematické  modely neklasických javov a neurčitosti</t>
  </si>
  <si>
    <t>1/0468/20</t>
  </si>
  <si>
    <t>Stupňanová Andrea, doc. Mgr., PhD.</t>
  </si>
  <si>
    <t>Aplikácia inovatívnych matematických metód v optimalizácii procesov geomodelovania na podklade dát z laserového skenovania</t>
  </si>
  <si>
    <t>1/0486/20</t>
  </si>
  <si>
    <t>Čunderlík Róbert, Ing., PhD.</t>
  </si>
  <si>
    <t>Globálne a lokálne určovanie tiažového poľa Zeme v priestorovej oblasti s vysokým rozlíšením.</t>
  </si>
  <si>
    <t>1/0453/20</t>
  </si>
  <si>
    <t>Králik Juraj, prof.Ing., CSc.</t>
  </si>
  <si>
    <t>Riziková analýza nosných konštrukcií za extrémnych klimatických a havarijných podmienok, seizmicity a simulovaných teroristických útokov. Bezpečnosť a spoľahlivosť priemyselných objektov a jadrových elektrární.</t>
  </si>
  <si>
    <t>1/0782/21</t>
  </si>
  <si>
    <t>Kohnová Silvia, prof. Ing., PhD.</t>
  </si>
  <si>
    <t>Viacrozmerná a multi-modelová analýza zmien režimu odtoku na Slovensku</t>
  </si>
  <si>
    <t>2021-2024</t>
  </si>
  <si>
    <t>1/0809/21</t>
  </si>
  <si>
    <t>Janák Juraj, prof. Ing., PhD.</t>
  </si>
  <si>
    <t>Spoločné vyhodnotenie variácie vodných hmôt a ľadovej pokrývky na základe dát družicových misií GRACE, SWARM a GRACE-FO</t>
  </si>
  <si>
    <t>2021-2023</t>
  </si>
  <si>
    <t>1/0825/21</t>
  </si>
  <si>
    <t>Barloková Danka, prof. Ing., PhD.</t>
  </si>
  <si>
    <t>Odstraňovanie mikropolutantov a mikroplastov z vody použitím membránových procesov</t>
  </si>
  <si>
    <t>1/0042/21</t>
  </si>
  <si>
    <t>Hraška Jozef, prof. Ing., PhD.</t>
  </si>
  <si>
    <t>Výskum vplyvu transparentných fasád na denné osvetlenie, tepelnú pohodu a energetickú hospodárnosť budov s takmer nulovou potrebou energie</t>
  </si>
  <si>
    <t>1/0728/21</t>
  </si>
  <si>
    <t>Šoltész Andrej, prof. Ing., PhD.</t>
  </si>
  <si>
    <t>Analýza a prognóza vplyvu stavebnej činnosti na podzemné vody v urbanizovanom území</t>
  </si>
  <si>
    <t>1/0303/21</t>
  </si>
  <si>
    <t>Krajčík Michal, doc. Ing., PhD.</t>
  </si>
  <si>
    <t>Modernizácia systémov techniky prostredia a ich optimalizácia uplatnením alternatívnych zdrojov energie</t>
  </si>
  <si>
    <t>1/0745/21</t>
  </si>
  <si>
    <t>Frankovská Jana, prof. Ing., PhD</t>
  </si>
  <si>
    <t>Analýza vstupných dát a ich spracovanie na zvýšenie spoľahlivosti navrhovania geotechnických  a energetických konštrukcií</t>
  </si>
  <si>
    <t>1/0229/21</t>
  </si>
  <si>
    <t>Ingeli Rastislav, doc, Ing., PhD.</t>
  </si>
  <si>
    <t>Stavebno fyzikálna podstata budovy s takmer nulovou potrebou energie v kontexte enviromentálnych aspektov</t>
  </si>
  <si>
    <t>1/0304/21</t>
  </si>
  <si>
    <t>Petráš Dušan, prof. Ing., PhD.</t>
  </si>
  <si>
    <t>Znižovanie environmentálnej záťaže využitím sálavého vykurovania a chladenia na báze obnoviteľných zdrojov energie</t>
  </si>
  <si>
    <t>1/0396/21</t>
  </si>
  <si>
    <t>Palko Milan, doc. Ing.arch. Ing, PhD.</t>
  </si>
  <si>
    <t>Koncept inteligentného a ekologického okna v kontexte klimatických zmien</t>
  </si>
  <si>
    <t>1/0567/22</t>
  </si>
  <si>
    <t>Knor Martin, prof. RNDr., Dr.</t>
  </si>
  <si>
    <t>Metrické problémy v grafoch</t>
  </si>
  <si>
    <t>2022-24</t>
  </si>
  <si>
    <t>1/0310/22</t>
  </si>
  <si>
    <t>Halvonik Jaroslav, prof. Ing., PhD.</t>
  </si>
  <si>
    <t>Špecifické aspekty vplývajúce na šmykovú odolnosť železobetónových nosných prvkov pri koncentrovanom namáhaní</t>
  </si>
  <si>
    <t>1/0272/22</t>
  </si>
  <si>
    <t>Erdélyi Ján, doc. Ing., PhD.</t>
  </si>
  <si>
    <t>Vývoj kinematického meracieho systému na kontrolu realizácie stavieb</t>
  </si>
  <si>
    <t>1/0397/22</t>
  </si>
  <si>
    <t>Brodniansky Ján, prof. Ing., PhD.</t>
  </si>
  <si>
    <t>Teoretická a experimentálna analýza tenkostenných stavebných komponentov a kontaktných spojov z ocele, skla a kompozitov</t>
  </si>
  <si>
    <t>1/0230/22</t>
  </si>
  <si>
    <t>Sokol Milan, prof. Ing., PhD.</t>
  </si>
  <si>
    <t>Inteligentný online systém na monitorovanie stavu mostov</t>
  </si>
  <si>
    <t>2022-25</t>
  </si>
  <si>
    <t>1/0205/22</t>
  </si>
  <si>
    <t>Urbán Daniel, Ing., PhD.</t>
  </si>
  <si>
    <t>Vývoj metódy na hodnotenie krokového hluku v budovách od 20 Hz</t>
  </si>
  <si>
    <t>2/0035/22</t>
  </si>
  <si>
    <t>Lieskovský Tibor, Ing., PhD.</t>
  </si>
  <si>
    <t>Relikty kultúrnej krajiny – identifikácia a interpretácia</t>
  </si>
  <si>
    <t>1/0069/23</t>
  </si>
  <si>
    <t>Širáň Jozef, prof. RNDr. DrSc.</t>
  </si>
  <si>
    <t>Grafy, mapy a dizajny s vysokým stupňom symetrie.</t>
  </si>
  <si>
    <t>2023-2026</t>
  </si>
  <si>
    <t>1/0036/23</t>
  </si>
  <si>
    <t>Mesiar Radko, prof. RNDr. DrSc.</t>
  </si>
  <si>
    <t>Pokročilé prístupy k agregácii dát a ich aplikácie.</t>
  </si>
  <si>
    <t xml:space="preserve">1/0314/23 </t>
  </si>
  <si>
    <t>Frolkovič Peter, Doc. RNDr. CSc.</t>
  </si>
  <si>
    <t>Nelineárne numerické schémy vysokého rozlíšenia pre riešenie parciálnych diferenciálnych rovníc.</t>
  </si>
  <si>
    <t xml:space="preserve">1/0577/23 </t>
  </si>
  <si>
    <t>Hlavčová Kamila, prof. Ing. PhD.</t>
  </si>
  <si>
    <t>Simulačný prístup k hodnoteniu neistôt v environmentálnom a vodnom plánovaní v meniacom sa prostredí</t>
  </si>
  <si>
    <t>1/0322/23</t>
  </si>
  <si>
    <t>Bielek Boris, prof. Ing. PhD</t>
  </si>
  <si>
    <t>Fasádne koncepty ako zdroj obnoviteľnej energie pre udržateľnú architektúru.</t>
  </si>
  <si>
    <t xml:space="preserve">1/0358/23 </t>
  </si>
  <si>
    <t>Borzovič Viktor, doc. Ing. PhD.</t>
  </si>
  <si>
    <t>Navrhovanie a zosilňovanie betónových konštrukcií s ohľadom na životné prostredie</t>
  </si>
  <si>
    <t>2023-2025</t>
  </si>
  <si>
    <t xml:space="preserve">1/0144/23 </t>
  </si>
  <si>
    <t>Benko Vladimír, prof. Dipl.- Ing. Dr. techn.
Ing. PhD.</t>
  </si>
  <si>
    <t>Overenie spoľahlivosti nelineárnych metód európskych noriem a návrhové modely nosných prvkov pre nemetalické G-FRP výstuže vyrábané na Slovensku</t>
  </si>
  <si>
    <t xml:space="preserve">1/0155/23 </t>
  </si>
  <si>
    <t>Jendželovský Norbert, prof. Ing. PhD.</t>
  </si>
  <si>
    <t>Extrémne zaťaženie vetrom a jeho vplyv na napätostný a deformačný stav konštrukcie</t>
  </si>
  <si>
    <t>1/0682/23</t>
  </si>
  <si>
    <t>Stanko Štefan, prof. Ing. PhD.</t>
  </si>
  <si>
    <t>Výskum interakcie kvality povrchového odtoku a kvality podzemných vôd v urbanizovaných územiach</t>
  </si>
  <si>
    <t xml:space="preserve">1/0067/23 </t>
  </si>
  <si>
    <t>Macura Viliam, prof. Ing. PhD.</t>
  </si>
  <si>
    <t>Kvalita akvatických ekosystémov horských tokov a ich prepojenie so zelenou infraštruktúrou</t>
  </si>
  <si>
    <t xml:space="preserve">1/0118/23 </t>
  </si>
  <si>
    <t>Kalús Daniel, doc. Ing. PhD.</t>
  </si>
  <si>
    <t>Variantné technické riešenia zdrojov tepla/chladu a energetických systémov v budovách pomocou stavebných konštrukcií s integrovanými energeticky aktívnymi prvkami využívajúcich OZE voči fosílnym palivám v kontexte energetickej bezpečnosti a sebestačnosti budov v EÚ</t>
  </si>
  <si>
    <t>1/0618/23</t>
  </si>
  <si>
    <t>Fraštia Marek, doc. Ing. PhD.</t>
  </si>
  <si>
    <t>Efektívne riešenia panoramatickej fotogrametrie s vysokým rozlíšením v meračských, dokumentačných a prezentačných aplikáciách</t>
  </si>
  <si>
    <t xml:space="preserve"> 1/0666/23</t>
  </si>
  <si>
    <t>Ilavský Ján, prof. Ing. PhD.</t>
  </si>
  <si>
    <t>Výskyt siníc a mikropolutantov v povrchových vodách a spôsoby ich odstraňovania</t>
  </si>
  <si>
    <t>2/0100/20</t>
  </si>
  <si>
    <t>Juraj Papčo, Ing. PhD.</t>
  </si>
  <si>
    <t>Hustotná analýza horninového prostredia na základe povrchových a podzemných gravimetrických meraní</t>
  </si>
  <si>
    <t>KEGA</t>
  </si>
  <si>
    <t>052STU-4/2021</t>
  </si>
  <si>
    <t>Ing. Ing. arch. Mgr. art. Jozef Kuráň, PhD.</t>
  </si>
  <si>
    <t>Inteligentné navrhovanie - integrácia vedeckých a tvorivých metód pri procese výuky architektonického navrhovania</t>
  </si>
  <si>
    <t>005STU-4/2021</t>
  </si>
  <si>
    <t>prof. Ing. Dušan Petráš, PhD.</t>
  </si>
  <si>
    <t>Interaktívna výuka systémov techniky prostredia a technických zariadení budov</t>
  </si>
  <si>
    <t>049STU-4/2021</t>
  </si>
  <si>
    <t>Ing. Mgr. art. Pavol Pilař, ArtD.</t>
  </si>
  <si>
    <t>Podoby udržateľnosti - predlžovanie životnosti talentovaným a citlivým spôsobom ako súčasť architektonickej tvorby</t>
  </si>
  <si>
    <t>022EU-4/2021</t>
  </si>
  <si>
    <t>Ing. Martin Orfánus, PhD.</t>
  </si>
  <si>
    <t>Podpora kvality vzdelávania v interdisciplinárnom prostredí pomocou moderných didaktických metód a techník</t>
  </si>
  <si>
    <t>036STU-4/2022</t>
  </si>
  <si>
    <t>Kvasnicová Magdalena, doc. PhDr. PhD.</t>
  </si>
  <si>
    <t>Pamiatkový výskum a možnosti jeho využitia vo vzdelávaní v podmienkach /Slovenskej/ technickej univerzity</t>
  </si>
  <si>
    <t>2022-2024</t>
  </si>
  <si>
    <t>001STU-4/2023</t>
  </si>
  <si>
    <t>Hudecová Ľubica, doc. Ing.,PhD.</t>
  </si>
  <si>
    <t>Inovatívne metódy vo výučbe katastra nehnuteľností a katastrálneho mapovania</t>
  </si>
  <si>
    <t>030STU-4/2023</t>
  </si>
  <si>
    <t>Tvrdá Katarína, doc. Ing., PhD.</t>
  </si>
  <si>
    <t xml:space="preserve">Inovatívne prístupy vzdelávania v predmete Pružnosť a pevnosť. </t>
  </si>
  <si>
    <t>007STU-4/2023</t>
  </si>
  <si>
    <t>Marčiš Marián, doc. Ing., PhD.</t>
  </si>
  <si>
    <t>Interdisciplinárny prístup k digitalizácii kriticky ohrozených objektov kultúrneho dedičstva v lokalite Banská Štiavnica.</t>
  </si>
  <si>
    <t>APVV</t>
  </si>
  <si>
    <t xml:space="preserve">APVV-18-0247 </t>
  </si>
  <si>
    <t>Kopáčik Alojz, prof. Ing. PhD.</t>
  </si>
  <si>
    <t>Automatizácia kontroly elektronickej dokumentácie stavieb s využitím inovatívnych technológií zberu údajov a virtuálnych modelov</t>
  </si>
  <si>
    <t>01.07.2019 - 30.06.2023</t>
  </si>
  <si>
    <t xml:space="preserve">APVV-18-0174 </t>
  </si>
  <si>
    <t>Hraška Jozef, prof. Ing. PhD.</t>
  </si>
  <si>
    <t>Výskum cirkadiánneho potenciálu fasádnych systémov budov</t>
  </si>
  <si>
    <t xml:space="preserve">APVV-18-0052 </t>
  </si>
  <si>
    <t>Mesiar Radko, prof. RNDr. DrSc.</t>
  </si>
  <si>
    <t>Modelovanie neurčitosti: rozšírenia a zovšeobecnenia niektorých špeciálnych metód a ich aplikácie</t>
  </si>
  <si>
    <t>APVV-18-0205</t>
  </si>
  <si>
    <t>Barloková Danka, prof. Ing. PhD.</t>
  </si>
  <si>
    <t>Riešenie krízových situácií v zásobovaní vodou s ohľadom na klimatické zmeny</t>
  </si>
  <si>
    <t>APVV-18-0203</t>
  </si>
  <si>
    <t xml:space="preserve">Stanko Štefan, prof. Ing. PhD. </t>
  </si>
  <si>
    <t>Smart nakladanie s extrémnymi dažďovými vodami v urbanizovanom území</t>
  </si>
  <si>
    <t>APVV-18-0472</t>
  </si>
  <si>
    <t>Meranie tvaru vodnej hladiny pri neustálenom prúdení metódami blízkej fotogrametrie</t>
  </si>
  <si>
    <t>APVV-19-0383</t>
  </si>
  <si>
    <t>Šoltész Andrej, prof. Ing. PhD.</t>
  </si>
  <si>
    <t>Prírodné a technické opatrenia zamerané na retenciu vody v
podhorských povodiach Slovenska</t>
  </si>
  <si>
    <t>01.07.2020 - 28.06.2024</t>
  </si>
  <si>
    <t>APVV-19-0460</t>
  </si>
  <si>
    <t>Mikula Karol, prof. RNDr. DrSc.</t>
  </si>
  <si>
    <t>Numerické modelovanie, spracovanie obrazu a analýza dát</t>
  </si>
  <si>
    <t>01.07.2020 - 30.06.2024</t>
  </si>
  <si>
    <t>APVV-19-0340</t>
  </si>
  <si>
    <t>Kohnová Silvia, prof. Ing. PhD.</t>
  </si>
  <si>
    <t>Konektivita a dynamika tvorby povodňového odtoku vo vrcholových
povodiach Slovenska</t>
  </si>
  <si>
    <t>APVV-20-0023</t>
  </si>
  <si>
    <t>Čubanová Lea, Ing. PhD.</t>
  </si>
  <si>
    <t>Výskum hydraulických charakteristík rybích priechodov s ohľadom na ichtyologické požiadavky</t>
  </si>
  <si>
    <t>01.07.2021 - 30.06.2025</t>
  </si>
  <si>
    <t>APVV-21-0144</t>
  </si>
  <si>
    <t>Petráš Dušan, prof. Ing. PhD. V spolupráci s SjF</t>
  </si>
  <si>
    <t>Vývoj a experimentálne overenie klimaticky adaptívnej transparentnej fasády s viacstupňovým využívaním obnoviteľných zdrojov energie pre nízkoexergetické sálavé systémy</t>
  </si>
  <si>
    <t>01.07.2022 - 30.06.2026</t>
  </si>
  <si>
    <t xml:space="preserve">APVV-22-0005 </t>
  </si>
  <si>
    <t>Širáň Jozef, prof. RNDr. DrSc.</t>
  </si>
  <si>
    <t>Regulárne mapy: konštrukcie a klasifikácia</t>
  </si>
  <si>
    <t>01.07.2023 - 30.06.2027</t>
  </si>
  <si>
    <t xml:space="preserve">APVV-22-0151 </t>
  </si>
  <si>
    <t>Lieskovský Tibor, Ing. PhD.</t>
  </si>
  <si>
    <t>Krajina pod mračnom bodov - Potenciál špecializovaného spracovania leteckého laserového skenovania s veľmi vysokým rozlíšením pre ochranu kultúrneho dedičstva na Slovensku</t>
  </si>
  <si>
    <t xml:space="preserve">APVV-22-0431 </t>
  </si>
  <si>
    <t>Sokol Milan, prof. Ing. PhD.</t>
  </si>
  <si>
    <t>Digitálne dvojičky mostov ako základ monitorovania pre manažment údržby</t>
  </si>
  <si>
    <t>APVV-22-0610</t>
  </si>
  <si>
    <t xml:space="preserve">Technologické postupy na odstránenie endokrinných disruptorov a elimináciu výskytu siníc a ich nežiaducich účinkov vo vodárenských zdrojoch pre zabezpečenie kvality pitnej vody podľa zvyšujúcich sa nárokov novej smernice EÚ pre pitnú vodu </t>
  </si>
  <si>
    <t>APVV-22-0564</t>
  </si>
  <si>
    <t xml:space="preserve">Analýza impaktu kvality vypúšťaných vôd z DČOV na lokálne zdroje pitných vôd </t>
  </si>
  <si>
    <t>APVV-19-0150</t>
  </si>
  <si>
    <t xml:space="preserve">Papčo Juraj, Ing.PhD. </t>
  </si>
  <si>
    <t>Nová mapa Bouguerových anomálií alpsko-karpatskej oblasti: nástroj
pre gravimetrické a tektonické aplikácie</t>
  </si>
  <si>
    <t>spolupráca s inou inštitúciou</t>
  </si>
  <si>
    <t>APVV-19-0308</t>
  </si>
  <si>
    <t xml:space="preserve">Širáň Jozef, prof. RNDr. DrSc. </t>
  </si>
  <si>
    <t>Výnimočné štruktúry v diskrétnej matematike</t>
  </si>
  <si>
    <t>APVV-20-0175</t>
  </si>
  <si>
    <t>Frankovská Jana, prof. Ing. PhD</t>
  </si>
  <si>
    <t>Bentonit: strategická surovina Slovenska - inovatívne hodnotenie zdrojov a ich kvality pre jej efektívne využívanie</t>
  </si>
  <si>
    <t>APVV-20-0069</t>
  </si>
  <si>
    <t>Jenča Gejza, doc. Ing., PhD.</t>
  </si>
  <si>
    <t>Pravdepodobnostné, algebrické a kvantovo-mechanické metódy určovania neurčitosti</t>
  </si>
  <si>
    <t>01.07.2021 - 30.06.2026</t>
  </si>
  <si>
    <t>APVV-20-0374</t>
  </si>
  <si>
    <t>Szolgay, prof. Ing., PhD.</t>
  </si>
  <si>
    <t>Regionálna detekcia, atribúcia a projekcia dopadov variability klímy a klimatickej zmeny na režim odtoku na Slovensku</t>
  </si>
  <si>
    <t>DS-FR-22-0032</t>
  </si>
  <si>
    <t>Frankovská Jana, prof. Ing. PhD.</t>
  </si>
  <si>
    <t>Vplyv klimatických zmien na stabilitu Dunajských hrádzí</t>
  </si>
  <si>
    <t>01.07.2023 - 30.06.2025</t>
  </si>
  <si>
    <t>Nadácia Tatrabanky</t>
  </si>
  <si>
    <t>2022VZDinst050</t>
  </si>
  <si>
    <t>Venglár Michal, Ing. PhD.</t>
  </si>
  <si>
    <t>Dynamika pomocou experimentov - inovácia laboratória</t>
  </si>
  <si>
    <t>CTP Invest</t>
  </si>
  <si>
    <t>Hrudka Jaroslav, Ing. PhD.</t>
  </si>
  <si>
    <t>Analýza možnosti využitia vody z povrchového odtoku v priemyselnom závode</t>
  </si>
  <si>
    <t>15.11.2023 - 24.05.2024</t>
  </si>
  <si>
    <t>Ministerstvo hospodárstva SR</t>
  </si>
  <si>
    <t>D (ŠF)</t>
  </si>
  <si>
    <t>313022W068</t>
  </si>
  <si>
    <t>Bielek Boris, prof. Ing., PhD.</t>
  </si>
  <si>
    <t>Výskum a vývoj inovovaného produktu – akustickej gitary</t>
  </si>
  <si>
    <t>01.07.2020 - 31.05.2023</t>
  </si>
  <si>
    <t>Výskumná agentúra MŠVVŠ SR</t>
  </si>
  <si>
    <t>313021BXZ1</t>
  </si>
  <si>
    <t>za SvF: 
Hlavčová Kamila, prof. Ing., PhD.</t>
  </si>
  <si>
    <t>Podpora výskumných činností excelentných laboratórií STU v Bratislave (CEVIS Science)</t>
  </si>
  <si>
    <t>01.01.2020 - 31.12.2023 (SvF do 30.06.2023)</t>
  </si>
  <si>
    <t>313011BWX3</t>
  </si>
  <si>
    <t>za SvF:
Gajdošová Katarína, prof. Ing., PhD.</t>
  </si>
  <si>
    <t>Podpora výskumno-vývojových kapacít zameraných na digitálnu transformáciu klinických a laboratórnych postupov pri poskytovaní zdravotnej starostlivosti
(DIGITRANS)</t>
  </si>
  <si>
    <t>07.02.2022 - 31.12.2023 (SvF do 31.05.2023)</t>
  </si>
  <si>
    <t>REA</t>
  </si>
  <si>
    <t>Z</t>
  </si>
  <si>
    <t>prof. RNDr. Karol Mikula, DrSc.</t>
  </si>
  <si>
    <t>INFLANET</t>
  </si>
  <si>
    <t xml:space="preserve">01.03.2021 - 28.02.2025 </t>
  </si>
  <si>
    <t>MSCA - SASPRO 2  - NMCEM  Numerical methods for computational evolving manifolds</t>
  </si>
  <si>
    <t>01.02.2022 - 31.01.2025</t>
  </si>
  <si>
    <t>H2020-LC-SC3-2018-2019-2020</t>
  </si>
  <si>
    <t>Ing. Tomáš Funtík, PhD.</t>
  </si>
  <si>
    <t>SEEtheSKILLS: Sustainable EnErgy Skills in construction: Visible, Validated, Valuable</t>
  </si>
  <si>
    <t>01/06/2021-31/05/2024</t>
  </si>
  <si>
    <t>CINEA</t>
  </si>
  <si>
    <t>LIFE-2022-CET</t>
  </si>
  <si>
    <t>Low2HighDH - Vývoj metód na integráciu nízko-potenciálnych zdrojov energie do vysoko-teplotných sietí centralizovaného zásobovania teplom</t>
  </si>
  <si>
    <t>10.2023-10.2026</t>
  </si>
  <si>
    <t>Nórsky finančný mechanizmus</t>
  </si>
  <si>
    <t>ACC04P05 / SKUEV0075</t>
  </si>
  <si>
    <t>prof. Ing. Andrej Šoltész, PhD.</t>
  </si>
  <si>
    <t>Zlepšenie stavu mokrade NPR Klátovské rameno</t>
  </si>
  <si>
    <t>26.10.2021-30.04.2024</t>
  </si>
  <si>
    <t>UNESCO</t>
  </si>
  <si>
    <t>prof. Ing. arch. Jana Gregorová, PhD.</t>
  </si>
  <si>
    <t>UNESCO Chair in Restoration of Architectural Heritage</t>
  </si>
  <si>
    <t>01.02.2022- 31.01.2026</t>
  </si>
  <si>
    <t>HORIZON-INFRA-2021-SERV-01-07</t>
  </si>
  <si>
    <t>prof. Ing. Jaroslav Halvonik, PhD.</t>
  </si>
  <si>
    <t>ERIES - Structural Behaviour of Recycled Aggregate Reinforced Concrete Flat Slabs  with Drop Panels under Seismic and Cyclic Actions</t>
  </si>
  <si>
    <t>01.2023 - 12.2023</t>
  </si>
  <si>
    <t>MŠVVaŠ SR</t>
  </si>
  <si>
    <t xml:space="preserve">
HORIZON-CL5-2021-D2-01
</t>
  </si>
  <si>
    <t>doc. Dr. Ing. arch. Roman Rabenseifer</t>
  </si>
  <si>
    <t>DUT - Podpora urbanistických zmien</t>
  </si>
  <si>
    <t>01.2022 - 12.2028</t>
  </si>
  <si>
    <t>European Atomic Energy Community</t>
  </si>
  <si>
    <t>RadonGPS -Ako môžu budúci stavební odborníci pomôcť odstrániť prekážky, ktoré bránia občanom prijať nápravné opatrenia proti radónu</t>
  </si>
  <si>
    <t>09.2023 - 02.2024</t>
  </si>
  <si>
    <t>Vovohospodárska výstavba</t>
  </si>
  <si>
    <t>O</t>
  </si>
  <si>
    <t>PD22</t>
  </si>
  <si>
    <t>Šoltész Július, doc.Ing.PhD.</t>
  </si>
  <si>
    <t>Expertízne posúdenie vypracovania PD na Sanáciu havarijného stavu železno-betónovej steny</t>
  </si>
  <si>
    <t>16.11.2022-31.12.2023</t>
  </si>
  <si>
    <t>BSK</t>
  </si>
  <si>
    <t>PD26</t>
  </si>
  <si>
    <t>Erdélyi Ján, doc.Ing.PhD.</t>
  </si>
  <si>
    <t xml:space="preserve">Dodanie špecifikácie verejného obstarávania -BIM </t>
  </si>
  <si>
    <t>28.11.2022-31.12.2023</t>
  </si>
  <si>
    <t>J&amp;T Real Estate a.s.</t>
  </si>
  <si>
    <t>PD33</t>
  </si>
  <si>
    <t>Sokol Milan, prof.Ing.PhD.</t>
  </si>
  <si>
    <t>Štúdia realizovateľnosti električkovej trate trasovanej v okolí Novej budovy SND</t>
  </si>
  <si>
    <t>29.11.2022-31.12.2023</t>
  </si>
  <si>
    <t>Dopravoprojekt a.s.</t>
  </si>
  <si>
    <t>PD38</t>
  </si>
  <si>
    <t>Frankovská Jana, prof.Ing.PhD.</t>
  </si>
  <si>
    <t xml:space="preserve">Geotechnické konzultácie a výpočty pre projekt PPP Projekt D4 </t>
  </si>
  <si>
    <t>01.11.2022-31.12.2023</t>
  </si>
  <si>
    <t>MO SR</t>
  </si>
  <si>
    <t>PD51</t>
  </si>
  <si>
    <t>Prieskum objektu č.4 v kasárňach v Prešove</t>
  </si>
  <si>
    <t>20.1.2023-31.12.2023</t>
  </si>
  <si>
    <t>ENVEA s.r.o.</t>
  </si>
  <si>
    <t>PD52</t>
  </si>
  <si>
    <t>Macák Marek, Ing.PhD.</t>
  </si>
  <si>
    <t>Vypracovanie vetrovej štúdie pre projekt Južné mesto B3/B4</t>
  </si>
  <si>
    <t>25.01.2023-31.12.2023</t>
  </si>
  <si>
    <t>SVP, š.p.</t>
  </si>
  <si>
    <t>PD56</t>
  </si>
  <si>
    <t>Škrinár Andrej, doc.Ing.PhD.</t>
  </si>
  <si>
    <t xml:space="preserve"> Vypracovanie projektovej dokumentácie vo forme technickej štúdie</t>
  </si>
  <si>
    <t>23.1.2023-31.12.2023</t>
  </si>
  <si>
    <t>NOVA Fliud</t>
  </si>
  <si>
    <t>PD57</t>
  </si>
  <si>
    <t>Franek Michal, Ing.PhD.</t>
  </si>
  <si>
    <t>experimentálne meranie vplyvu vetra na rôzne varianty budov.</t>
  </si>
  <si>
    <t>02.01.2023-01.03.2023</t>
  </si>
  <si>
    <t>MV SR</t>
  </si>
  <si>
    <t>PD65</t>
  </si>
  <si>
    <t>Magura Martin, Ing.PhD.</t>
  </si>
  <si>
    <t>vypracovanie staticko-diagnostického posudku</t>
  </si>
  <si>
    <t>27.2.2023-11.04.2023</t>
  </si>
  <si>
    <t>CBC Development</t>
  </si>
  <si>
    <t>PD81</t>
  </si>
  <si>
    <t>Audit,diagnostika a statická experimentálno-numerická analýza fasády stavieb</t>
  </si>
  <si>
    <t>9.3.2023-07.06.2023</t>
  </si>
  <si>
    <t>Vodohosp.výstavba</t>
  </si>
  <si>
    <t>PD84</t>
  </si>
  <si>
    <t>Dušička Peter, prof.Ing.PhD.</t>
  </si>
  <si>
    <t>Doplnenie hydrotechnického výskumu z rokov 2019-2021</t>
  </si>
  <si>
    <t>21.3.2023-14.7.2023</t>
  </si>
  <si>
    <t>PD87</t>
  </si>
  <si>
    <t>experimentálne overenie a merania prúdenia a rýchlosti vetra a tlaku vetra</t>
  </si>
  <si>
    <t>23.3.2023-17.4.2023</t>
  </si>
  <si>
    <t>PE01</t>
  </si>
  <si>
    <t>Funtík Tomáš, Ing.PhD.</t>
  </si>
  <si>
    <t xml:space="preserve">Vytvorenie štandardov a digitalizácie stavebných procesov </t>
  </si>
  <si>
    <t>30.3.2023-09.05.2023</t>
  </si>
  <si>
    <t>PT Enginering</t>
  </si>
  <si>
    <t>PE03</t>
  </si>
  <si>
    <t xml:space="preserve">vykonanie skenovania vybraných častí výrobnej linky papierne v meste Goričane. </t>
  </si>
  <si>
    <t>12.02.2023-28.04.2023</t>
  </si>
  <si>
    <t>Slovenská banska a.s.</t>
  </si>
  <si>
    <t>PE05</t>
  </si>
  <si>
    <t>Slávik Ivan, doc.Ing.PhD.</t>
  </si>
  <si>
    <t>Experimentálny výskum vlastností geomateriálov použitých pri budovaní nadvýšenia hrádzového systému odkaliska</t>
  </si>
  <si>
    <t>18.4.2023-23.5.2023</t>
  </si>
  <si>
    <t>Accolade SK</t>
  </si>
  <si>
    <t>PE14</t>
  </si>
  <si>
    <t>Šoltész Andrej, prof.Ing.PhD.</t>
  </si>
  <si>
    <t>Panattoni Logistic Park Zohor-štúdia odvodnenia</t>
  </si>
  <si>
    <t>10.4.2023-31.05.2023</t>
  </si>
  <si>
    <t>Borzovič projekt</t>
  </si>
  <si>
    <t>PE18</t>
  </si>
  <si>
    <t>Hruštinec Ľuboš, doc.Ing.PhD.</t>
  </si>
  <si>
    <t>Numerická analýza vplyvu metódy stanovenia deformačných charakteristík podložia</t>
  </si>
  <si>
    <t>15.5.2023-10.6.2023</t>
  </si>
  <si>
    <t>H.E.E.Consult</t>
  </si>
  <si>
    <t>PE30</t>
  </si>
  <si>
    <t>Výskum stabilitných pomerov Dočasného odkaliska SE, a.s. závod Elektrárne Nováky,Zemianske Kostoľany</t>
  </si>
  <si>
    <t>2.6.2023-25.6.2023</t>
  </si>
  <si>
    <t>ILKA s.r.o.</t>
  </si>
  <si>
    <t>PE35</t>
  </si>
  <si>
    <t>Štúdia preložky Zichyho potoka v Grobe</t>
  </si>
  <si>
    <t>13.6.2023-15.8.2023</t>
  </si>
  <si>
    <t>Bory a.s.</t>
  </si>
  <si>
    <t>PE38</t>
  </si>
  <si>
    <t>Rumann Ján, Ing.PhD.</t>
  </si>
  <si>
    <t>Výskum vplyvu povodňových prietokov na oblasť medzi Antošovým kanálom a Lamačským</t>
  </si>
  <si>
    <t>15.6.2023-01.08.2023</t>
  </si>
  <si>
    <t>Obec Vištuk</t>
  </si>
  <si>
    <t>PE43</t>
  </si>
  <si>
    <t>Halvoník Jaroslav, prof.Ing.PhD.</t>
  </si>
  <si>
    <t xml:space="preserve">Realizácia dignostiky a stanovenie zaťažiteľnosti mostného objektu </t>
  </si>
  <si>
    <t>30.6.2023-01.08.2023</t>
  </si>
  <si>
    <t>Hl.mesto SR</t>
  </si>
  <si>
    <t>PE54</t>
  </si>
  <si>
    <t>Paulík Peter, doc.Ing.PhD.</t>
  </si>
  <si>
    <t>Diagnostika,analýza životnosti a prepočet zaťažiteľnosti terasy a prístupovej rampy</t>
  </si>
  <si>
    <t>06.07.2023-04.09.2023</t>
  </si>
  <si>
    <t>TSUS a,s.</t>
  </si>
  <si>
    <t>PC09</t>
  </si>
  <si>
    <t>Štefunková Zuzana,Ing.PhD.</t>
  </si>
  <si>
    <t>Vykonanie skúšok SEM na dodaných vzorkách</t>
  </si>
  <si>
    <t>18.10.2023-05.11.2023</t>
  </si>
  <si>
    <t>PC11</t>
  </si>
  <si>
    <t>Most M 137 na Bojníckej ul.,nasadenie monitoringu a dočasnej prevádzky mosta-výskumná analýza</t>
  </si>
  <si>
    <t>16.2.2022-13.11.2023</t>
  </si>
  <si>
    <t>INGSTEEL s.r.o.</t>
  </si>
  <si>
    <t>PE48</t>
  </si>
  <si>
    <t>Bielek Boris, prof.Ing.PhD.</t>
  </si>
  <si>
    <t>Skúška vodotesnosti fasády na stavbe The Mill</t>
  </si>
  <si>
    <t>17.7.2023-13.9.2023</t>
  </si>
  <si>
    <t>PE53</t>
  </si>
  <si>
    <t>Diagnostika a prepočet zaťažiteľnosti mosta</t>
  </si>
  <si>
    <t>29.5.2023-13.10.2023</t>
  </si>
  <si>
    <t>PE64</t>
  </si>
  <si>
    <t>vykonanie záťažovej skúšky na zákazku 22/012 Lávka cez Laborec v Humennom</t>
  </si>
  <si>
    <t>07.09.2023-09.10.2023</t>
  </si>
  <si>
    <t>ISPO s.r.o.</t>
  </si>
  <si>
    <t>PE87</t>
  </si>
  <si>
    <t>Hydrotechnické výpočty pre Trenčín: Most na Ostrove-Vlárska</t>
  </si>
  <si>
    <t>15.8.2023-24.10.2023</t>
  </si>
  <si>
    <t>Železnice SR</t>
  </si>
  <si>
    <t>PB41</t>
  </si>
  <si>
    <t>Kopecký Miloslav, prof.RNDr.PhD.</t>
  </si>
  <si>
    <t xml:space="preserve">Zabezpečenie geotechnického monitoringu svahu železničného zárezu </t>
  </si>
  <si>
    <t>07.12.2021-05.11.2023</t>
  </si>
  <si>
    <t>PE29</t>
  </si>
  <si>
    <t>Bednárová Emília, prof.Ing.PhD.</t>
  </si>
  <si>
    <t>Analýza priesakových pomerov v telese a podloží priehrady VS Starina.</t>
  </si>
  <si>
    <t>22.6.2023-16.11.2023</t>
  </si>
  <si>
    <t>Geodetický a kartograf.ústav</t>
  </si>
  <si>
    <t>PE31</t>
  </si>
  <si>
    <t>Papčo Juraj, Ing.PhD.</t>
  </si>
  <si>
    <t>výskumnú analýzu a presné určenie absolutných hodnôt "g" bodom GZ</t>
  </si>
  <si>
    <t>10.5.2023-05.12.2023</t>
  </si>
  <si>
    <t>SKY PARK Tower</t>
  </si>
  <si>
    <t>PE34</t>
  </si>
  <si>
    <t xml:space="preserve">výpočtové simulácie a experimentálne meranie v aerodynamickom tuneli </t>
  </si>
  <si>
    <t>2.6.2023-26.10.2023</t>
  </si>
  <si>
    <t>UN Bratislava</t>
  </si>
  <si>
    <t>PE40</t>
  </si>
  <si>
    <t>Návrh zosilnenia stropnej konštrukcie nemocnice Ružinov.</t>
  </si>
  <si>
    <t>13.6.2023-19.9.2023</t>
  </si>
  <si>
    <t>PE59</t>
  </si>
  <si>
    <t>Hollý Ivan, doc.Ing.PhD.</t>
  </si>
  <si>
    <t>expertízne a projekčné činnosti pre projekt "Revitalizácia Jurigovho námestia</t>
  </si>
  <si>
    <t>2.6.2023-30.11.2023.</t>
  </si>
  <si>
    <t>PE60</t>
  </si>
  <si>
    <t xml:space="preserve"> Projekty prestavby mostného objektu v obci Vištu</t>
  </si>
  <si>
    <t>22.8.2023-14.12.2023</t>
  </si>
  <si>
    <t>PE63</t>
  </si>
  <si>
    <t>Franek Michal ,Ing.PhD.</t>
  </si>
  <si>
    <t>31.8.2023-23.10.2023</t>
  </si>
  <si>
    <t>Správa ciest BSK</t>
  </si>
  <si>
    <t>PE70</t>
  </si>
  <si>
    <t>Projekty prestavby mostných objektov</t>
  </si>
  <si>
    <t>09.08.2023-13.12.2023</t>
  </si>
  <si>
    <t>Slovenská správa ciest</t>
  </si>
  <si>
    <t>PE83</t>
  </si>
  <si>
    <t>analýzy a zhodnotenia stavu prefabrikovaných nosných konštrukcií na vybraných mostoch</t>
  </si>
  <si>
    <t>25.8.2023-30.11.2023</t>
  </si>
  <si>
    <t>PD92</t>
  </si>
  <si>
    <t>Ároch Rudolf, doc.Ing.PhD.</t>
  </si>
  <si>
    <t>Most SNP-Experimentálne overenie a posúdenie vplyvu zvárania ortotropnej mostovky na integritu vozovky</t>
  </si>
  <si>
    <t>6.3.2023-06.06.2023</t>
  </si>
  <si>
    <t>NDS a.s.</t>
  </si>
  <si>
    <t>PD99</t>
  </si>
  <si>
    <t>Kyrinovič Peter, doc.Ing.PhD.</t>
  </si>
  <si>
    <t>vykonanie kontrolného geodetického merania mostných objektov</t>
  </si>
  <si>
    <t>17.4.2023-29.11.2023</t>
  </si>
  <si>
    <t>EUSTREAM a.s.</t>
  </si>
  <si>
    <t>PA70</t>
  </si>
  <si>
    <t>Brodniansky Ján, prof.Ing.PhD-</t>
  </si>
  <si>
    <t>Diagnostické prehliadky premostení prepravnej siete eustream a.s.</t>
  </si>
  <si>
    <t>10.5.2023-23.6.2023</t>
  </si>
  <si>
    <t>PE16</t>
  </si>
  <si>
    <t>Realizácia pevnostných výpočtov:plnenie požiadaviek na prepravné zariadenie podľa vyhl.ÚJD 57/2006</t>
  </si>
  <si>
    <t>16.5.2023-25.8.2023</t>
  </si>
  <si>
    <t>Sokol Milan,prof.Ing.PhD.</t>
  </si>
  <si>
    <t>Applied Acoustiq</t>
  </si>
  <si>
    <t>PE75</t>
  </si>
  <si>
    <t>Szabó Daniel,Mgr.</t>
  </si>
  <si>
    <t>výskumno-vývojová spolupráca zameraná na experimentálne overenie vzduchovej nepriezvučnost</t>
  </si>
  <si>
    <t>21.9.2023-24.11.2023</t>
  </si>
  <si>
    <t>FENESTRA SK</t>
  </si>
  <si>
    <t>PE11</t>
  </si>
  <si>
    <t>Laboratórne experimentálne overenie akustických parametrov nepriehľadného fasádneho panela</t>
  </si>
  <si>
    <t>18.4.2023-14.6.2023</t>
  </si>
  <si>
    <t>HB Reavis</t>
  </si>
  <si>
    <t>PC65</t>
  </si>
  <si>
    <t>Experimentálne otestovanie vodotesnosti fasády pre "Polyfunkčná stavba TWIN CITY</t>
  </si>
  <si>
    <t>07.07.2022-27.04.2023</t>
  </si>
  <si>
    <t>PC37</t>
  </si>
  <si>
    <t>Možiešik Ľudovít, doc.Ing.PhD.</t>
  </si>
  <si>
    <t>Modernizácia technologických zariadení potrebných na zaistenie a rehabilitáciu predpísaných parametrov plavebnej dráhy medzinárodnej vodnej cesty Dunaj na úseku rkm 1811-1708 pre zvýšenie bezpečnosti a dopravnej výkonnosti vodnej cesty</t>
  </si>
  <si>
    <t>19.05.2022-19.10.2023</t>
  </si>
  <si>
    <t>PE09</t>
  </si>
  <si>
    <t>Vodotesnosť vstupných dverí Nové Apollo pre uskutočnenie stavby "Polyfunkčný areál-Nové Apollo"</t>
  </si>
  <si>
    <t>30.3.2023-22.05.2023</t>
  </si>
  <si>
    <t>Mesto Ružomberok</t>
  </si>
  <si>
    <t>PE80</t>
  </si>
  <si>
    <t>Fraštia Marek, doc.Ing.PhD.</t>
  </si>
  <si>
    <t xml:space="preserve">tvorbu digitálneho dvojčaťa obce Vlkolínec vo veĺmi vysokom rozlíšení na účely výskumu,ochrany a rozvoja pamiatky Unesco </t>
  </si>
  <si>
    <t>10.10.2023-10.11.2023</t>
  </si>
  <si>
    <t>PE21</t>
  </si>
  <si>
    <t>Ingeli Rastislav, doc.Ing.PhD.</t>
  </si>
  <si>
    <t xml:space="preserve">Obnova hotelovej akadémie na Mikovíniho ulici  v Bratislave so zameraním na vedecko výskumnú analýzu vnútorného prostredia budovy škôl”,  , </t>
  </si>
  <si>
    <t>16.3.2023-29.09.2023</t>
  </si>
  <si>
    <t>PE22</t>
  </si>
  <si>
    <t xml:space="preserve">Obnova obchodnej akadémie na Račianskej ulici  v Bratislave so zameraním na vedecko výskumnú analýzu tepelnej stability vnútorného vzduchu v zimnom období“ </t>
  </si>
  <si>
    <t>16.3.2023-29.09.2024</t>
  </si>
  <si>
    <t>PE23</t>
  </si>
  <si>
    <t>Obnova domova sociálnych služieb pre deti Kampino v Bratislave so zameraním na vedecko-výskumnú analýzu energetickej hospodárnosti budovy</t>
  </si>
  <si>
    <t>16.3.2023-29.09.2025</t>
  </si>
  <si>
    <t>PE24</t>
  </si>
  <si>
    <t xml:space="preserve">Obnova domova sociálnych služieb prof. Karola Matulaya pre deti a dospelých v Bratislave (Lipského aj Ľuda Zúbka) so zameraním na vedecko výskumné experimentálne merania vnútorného prostredia vybraných priestorov bodov“ </t>
  </si>
  <si>
    <t>16.3.2023-29.09.2026</t>
  </si>
  <si>
    <t>PE25</t>
  </si>
  <si>
    <t>Obnova gymnázia Ivana Horvátha v Bratislave so zameraním na vedecko výskumné experimentálne merania energetických strát cez obvodové konštrukcie</t>
  </si>
  <si>
    <t>16.3.2023-29.09.2027</t>
  </si>
  <si>
    <t>PE26</t>
  </si>
  <si>
    <t xml:space="preserve">Obnova gymnázia Ladislava Novomeského v Bratislave so zameraním na vedecko výskumnú činnosť v oblasti energetickej hospodárnosti budov a porovnania mesačnej metódy so simulačnou metódou </t>
  </si>
  <si>
    <t>16.3.2023-29.09.2028</t>
  </si>
  <si>
    <t>PE27</t>
  </si>
  <si>
    <t>Obnova strednej priemyselnej školy stavebnej a geodetickej v Bratislave so zameraním na vedecko výskumnú činnosť overenia priebehu vlhkosti v strešnom plášti z hľadiska stavebnej fyziky</t>
  </si>
  <si>
    <t>16.3.2023-29.09.2029</t>
  </si>
  <si>
    <t>PE28</t>
  </si>
  <si>
    <t>Obnova spojenej školy na Tokajíckej ulici v Bratislave so zameraním na vedecko výskumné experimentálne merania energetických strát cez otvorové konštrukcie</t>
  </si>
  <si>
    <t>16.3.2023-29.09.2030</t>
  </si>
  <si>
    <t>Analýza alternatívneho obalového súboru pre prepravu a finálne ukladanie NAO v RÚ RAO</t>
  </si>
  <si>
    <t>16.5.2023-22.08.2023</t>
  </si>
  <si>
    <t>PD83</t>
  </si>
  <si>
    <t>Vypracovanie štúdie a dokumentácie pre revitalizáciu a obnovu národnej kultúrnej pamiatky Kochova záhrada</t>
  </si>
  <si>
    <t>23.2.2023-11.07.2023</t>
  </si>
  <si>
    <t>PE55</t>
  </si>
  <si>
    <t>Revitalizácia a návrh obnovy zelene v  Kochovej záhrade</t>
  </si>
  <si>
    <t>03.08.2023-30.10.2023</t>
  </si>
  <si>
    <t>PE46</t>
  </si>
  <si>
    <t>Optimalizácia  geotechnických konštrukcií hĺbených tunelov – areál letiska Praha Ruzyně</t>
  </si>
  <si>
    <t>15.02.2023-30.08.2023</t>
  </si>
  <si>
    <t>CEDIS s.r.o.</t>
  </si>
  <si>
    <t>PE96</t>
  </si>
  <si>
    <t>Optimalizácia štetovnicovej steny pre rybolov Myjava</t>
  </si>
  <si>
    <t>13.11.2023-08.12.2023</t>
  </si>
  <si>
    <t>PE08</t>
  </si>
  <si>
    <t>14.4.2023-05.12.2023</t>
  </si>
  <si>
    <t>Štátny geologický ústav</t>
  </si>
  <si>
    <t>PD02</t>
  </si>
  <si>
    <t>Papčo Juraj,Ing.PhD.</t>
  </si>
  <si>
    <t xml:space="preserve">Realizácia špeciálnych geodetických prác pre Inžinierskogeologický prieskum svahových deformácii </t>
  </si>
  <si>
    <t>20.09.2022-03.08.2023</t>
  </si>
  <si>
    <t>Objem dotácie /finančných prostriedkov prijatých VŠ 
na jej účet 
v období od 1.1. do 31.12.
v eur
v kategórii KV</t>
  </si>
  <si>
    <t>Objem dotácie /finančných prostriedkov prijatých VŠ 
na jej účet 
v období od 1.1. do 31.12.
v eur
v kategórii BV</t>
  </si>
  <si>
    <t>Ministerstvo kultúry SR</t>
  </si>
  <si>
    <t>MK-6707/2022-180</t>
  </si>
  <si>
    <t>Gregorová Jana, prof. Ing. arch., PhD.</t>
  </si>
  <si>
    <t>Knižná publikácia Ochrana a obnova architektonického dedičstva</t>
  </si>
  <si>
    <t>HORIZON-MSCA-2021-DN-JD-101072598</t>
  </si>
  <si>
    <t>doc. Ing. Vojtech Chmelík, PhD.</t>
  </si>
  <si>
    <t>ActaReBuild - Acoustic and Thermal Retrofit of Office Building Stock in EU</t>
  </si>
  <si>
    <t>01.09.2022 - 31.08.2026</t>
  </si>
  <si>
    <t>EACEA</t>
  </si>
  <si>
    <t>ERASMUS-EDU-2022-PI-ALL-INNO</t>
  </si>
  <si>
    <t>SHERLOCK - SUPPORTING THE ENERGY TRANSITION OF THE BUILDING STOCK</t>
  </si>
  <si>
    <t>09.2023 - 08.2026</t>
  </si>
  <si>
    <t>ERASMUS-EDU-2022-CBHE</t>
  </si>
  <si>
    <t>prof. Ing. Štefan Stanko, PhD.</t>
  </si>
  <si>
    <t>UKRENERGY - Innovative Master Courses Supporting the Improvement of the Energy and Carbon Footprint of the Ukrainian Building Stock</t>
  </si>
  <si>
    <t>04.2023-03.2026</t>
  </si>
  <si>
    <t>COST</t>
  </si>
  <si>
    <t>CA19139</t>
  </si>
  <si>
    <t>prof. Ing. Silvia Kohnová, PhD.</t>
  </si>
  <si>
    <t xml:space="preserve">PROCLIAS </t>
  </si>
  <si>
    <t>27.10.2020 -26.10.2024</t>
  </si>
  <si>
    <t>-</t>
  </si>
  <si>
    <t>CA20139</t>
  </si>
  <si>
    <t xml:space="preserve">	
prof. Ing. Jaroslav Sandanus, PhD.</t>
  </si>
  <si>
    <t xml:space="preserve">HELEN - Holistic design of taller timber buildings </t>
  </si>
  <si>
    <t>12.10.2021 - 11.10.2025</t>
  </si>
  <si>
    <t>CA 21104</t>
  </si>
  <si>
    <t>PEN@Hydropower - Pan-European Network for Sustainable Hydropower</t>
  </si>
  <si>
    <t>09.2022 - 09.2026</t>
  </si>
  <si>
    <t>FUTUREforMED: A TRANSDISCIPLINARY NETWORK TO BRIDGE CLIMATE SCIENCE AND IMPACTS ON SOCIETY</t>
  </si>
  <si>
    <t>06.2023 - 10.2027</t>
  </si>
  <si>
    <t>CEEPUS</t>
  </si>
  <si>
    <t>BG 0022</t>
  </si>
  <si>
    <t>Teaching and Learning Civil Engineering in European Context</t>
  </si>
  <si>
    <t xml:space="preserve">2005 -2025 </t>
  </si>
  <si>
    <t xml:space="preserve"> AT0050</t>
  </si>
  <si>
    <t>doc. Ing. Michal Krajčík, PhD.</t>
  </si>
  <si>
    <t>Education without frontiers</t>
  </si>
  <si>
    <t>ERASMUS+ EACEA</t>
  </si>
  <si>
    <t xml:space="preserve">KA201 / 2020-1-SK01-KA201-078391 </t>
  </si>
  <si>
    <t>doc. Ing. Gabriela Pavlendová, PhD</t>
  </si>
  <si>
    <t>AR Physics made for students</t>
  </si>
  <si>
    <t>2020-2023</t>
  </si>
  <si>
    <t>ERASMUS-EDU-2023-CBHE-STRAND-2</t>
  </si>
  <si>
    <t>Mgr. Maryna Babenko</t>
  </si>
  <si>
    <t>THE BRIDGE - Preklenutie priepasti medzi univerzitou a priemyslom: magisterský študijný program na podporu rozvoja zelených pracovných miest a digitálnych zručností v ukrajinskom stavebnom sektore</t>
  </si>
  <si>
    <t>I1-SEVPB / I1-SIEPB</t>
  </si>
  <si>
    <t>BIP Summer Camp - Simulácie správania sa budov</t>
  </si>
  <si>
    <t>02.2023-09.2023</t>
  </si>
  <si>
    <t>YIT Slovakia</t>
  </si>
  <si>
    <t>PD40</t>
  </si>
  <si>
    <t>Výsledky skúšok ocele</t>
  </si>
  <si>
    <t>9.1.2023-12.1.2023</t>
  </si>
  <si>
    <t>KELLER s.r.o.</t>
  </si>
  <si>
    <t>PD45</t>
  </si>
  <si>
    <t>Výsledky skúšok ílobetónu</t>
  </si>
  <si>
    <t>18.1.2023-19.2023</t>
  </si>
  <si>
    <t>TSÚS</t>
  </si>
  <si>
    <t>PK87</t>
  </si>
  <si>
    <t>odovzdanie protokolov zo skúšok kameniva</t>
  </si>
  <si>
    <t>18.1.2023-31.12.2023</t>
  </si>
  <si>
    <t>DANUCEM</t>
  </si>
  <si>
    <t>PD66</t>
  </si>
  <si>
    <t>Odovzdanie protokolov zo skúšok</t>
  </si>
  <si>
    <t>15.2.2023-31.12.2023</t>
  </si>
  <si>
    <t>SK Centre a.s.</t>
  </si>
  <si>
    <t>PD62</t>
  </si>
  <si>
    <t xml:space="preserve">Objednávka diagnostiky ŽB konštrukcií </t>
  </si>
  <si>
    <t>21.2.2023-21.03.2023</t>
  </si>
  <si>
    <t>PD96</t>
  </si>
  <si>
    <t>Výsledky skúšok suspenzie a hmoty AKM</t>
  </si>
  <si>
    <t>04.04.2023-08.06.2023</t>
  </si>
  <si>
    <t>Úrad pre normalizáciu</t>
  </si>
  <si>
    <t>PC57</t>
  </si>
  <si>
    <t>Prevzatie európskych noriem  (EN)</t>
  </si>
  <si>
    <t>15.6.2023-24.5.2023</t>
  </si>
  <si>
    <t>VUJE a.s.</t>
  </si>
  <si>
    <t>PD23</t>
  </si>
  <si>
    <t>Holly Ivan,doc.Ing.PhD.</t>
  </si>
  <si>
    <t xml:space="preserve">Expertízna činnosť,experimentálne overovanie </t>
  </si>
  <si>
    <t>11.11.2022-22.8.2023</t>
  </si>
  <si>
    <t>Doprastav a.s.</t>
  </si>
  <si>
    <t>PE52</t>
  </si>
  <si>
    <t xml:space="preserve">Vykonanie skúšok podvalov </t>
  </si>
  <si>
    <t>28.7.2023-28.9.2023</t>
  </si>
  <si>
    <t>Vertical Industrial</t>
  </si>
  <si>
    <t>PE92</t>
  </si>
  <si>
    <t>odovzdanie protokolov zo skúšok</t>
  </si>
  <si>
    <t>23.10.2023-30.10.2023</t>
  </si>
  <si>
    <t>Šoltész Július,doc.Ing.PhD.</t>
  </si>
  <si>
    <t>Overenie muriva s posúdením-kasárne v Prešove</t>
  </si>
  <si>
    <t>VÚJE a.s.</t>
  </si>
  <si>
    <t xml:space="preserve">Meranie teploty v zálievke vláknobetonóvého kontajnera </t>
  </si>
  <si>
    <t>16.5.2023-07.12.2023</t>
  </si>
  <si>
    <t>Mesto Nitra</t>
  </si>
  <si>
    <t>PB14</t>
  </si>
  <si>
    <t>Schlosser Tibor,doc.Ing.CSc.</t>
  </si>
  <si>
    <t>Vypracovanie PD Predĺženie pešej zóny a DKP Križovatky Tr. A. Hlinku, časť Dopravné prieskumy</t>
  </si>
  <si>
    <t>24.11.2021-14.02.2023</t>
  </si>
  <si>
    <t>Mesto Trnava</t>
  </si>
  <si>
    <t>PB76</t>
  </si>
  <si>
    <t>Oborná spolupráca na projekte IDS SMART Trnava</t>
  </si>
  <si>
    <t>22.3.2023-29.6.2023</t>
  </si>
  <si>
    <t>PE58</t>
  </si>
  <si>
    <t>Projektová dokumentácia-Rekonštrukcia cesty Budmerická ulica.</t>
  </si>
  <si>
    <t>14.8.2023-15.12.2023</t>
  </si>
  <si>
    <t>Delta projekt</t>
  </si>
  <si>
    <t>PD63</t>
  </si>
  <si>
    <t>Erdélyi Ján,doc.Ing.PhD.</t>
  </si>
  <si>
    <t xml:space="preserve">Tvorba účelovej mapy podľa CP </t>
  </si>
  <si>
    <t>21.2.2023-27.2.2023</t>
  </si>
  <si>
    <t>Sem inár</t>
  </si>
  <si>
    <t>PD67</t>
  </si>
  <si>
    <t>Fraštia Marek,doc.Ing.PhD.</t>
  </si>
  <si>
    <t>Fotogrametrické skenovanie</t>
  </si>
  <si>
    <t>Óbuday Egyetem</t>
  </si>
  <si>
    <t>PD93</t>
  </si>
  <si>
    <t>realizáciu intenzívneho kurzu Priemyselná geodézia v praxi</t>
  </si>
  <si>
    <t>22.3.2023-31.3.2023</t>
  </si>
  <si>
    <t>PT Engineering</t>
  </si>
  <si>
    <t>02.03.2023-28.04.2023</t>
  </si>
  <si>
    <t>Workshop</t>
  </si>
  <si>
    <t>PE10</t>
  </si>
  <si>
    <t>Kurz modernej  fotogrametrie</t>
  </si>
  <si>
    <t>ÚVO</t>
  </si>
  <si>
    <t>PE07</t>
  </si>
  <si>
    <t xml:space="preserve">Vybudovanie platformy na manažment priestorových dát nesta Nové Zámky </t>
  </si>
  <si>
    <t>14.4.2023-30.5.2023</t>
  </si>
  <si>
    <t>Metropolitný inštitút</t>
  </si>
  <si>
    <t>PE45</t>
  </si>
  <si>
    <t>Bajtala Marek,Ing.PhD.</t>
  </si>
  <si>
    <t>Geodetické zameranie polohopisu a výškopisu križovatiek</t>
  </si>
  <si>
    <t>6.7.2023-17.7.2023</t>
  </si>
  <si>
    <t>IPG</t>
  </si>
  <si>
    <t>PE42</t>
  </si>
  <si>
    <t>Kyrinovič Peter,doc.Ing.PhD.</t>
  </si>
  <si>
    <t>Konferencia</t>
  </si>
  <si>
    <t>Duslo Šaľa</t>
  </si>
  <si>
    <t>PE73</t>
  </si>
  <si>
    <t>Vykonanie kontrolného merania parabolickej strešnej konštrukcie skladu</t>
  </si>
  <si>
    <t>04.07.2023-19.10.2023</t>
  </si>
  <si>
    <t>PE74</t>
  </si>
  <si>
    <t xml:space="preserve">Vykonanie geodetických meraní na určenie tvaru vybraných častí tanierového podávača v kruhových skladoch </t>
  </si>
  <si>
    <t>28.8.2023-17.10.2023</t>
  </si>
  <si>
    <t>PE81</t>
  </si>
  <si>
    <t xml:space="preserve">Zameranie a spracovanie dokumentácie časti úseku mestského opevnenia </t>
  </si>
  <si>
    <t>4.10.2023-10.11.2023</t>
  </si>
  <si>
    <t>Kopecký Miloslav,prof.RNDr.PhD.</t>
  </si>
  <si>
    <t xml:space="preserve"> Zabezpečenie geotechnického monitoringu svahu železničného zárezu</t>
  </si>
  <si>
    <t>07.12.2023-31.12.2023</t>
  </si>
  <si>
    <t>PE06</t>
  </si>
  <si>
    <t>Frankovská Jana,prof.Ing.PhD.</t>
  </si>
  <si>
    <t>Statické posúdenie stability svahu</t>
  </si>
  <si>
    <t>12.4.2023-02.06.2023</t>
  </si>
  <si>
    <t>AG audit s.r.o</t>
  </si>
  <si>
    <t>PE37</t>
  </si>
  <si>
    <t xml:space="preserve">Odovzdanie protokolov z laboratórnych skúšok pre vzorky z lokality Bratislava-Petržalka </t>
  </si>
  <si>
    <t>22.05.2023-06.07.2023</t>
  </si>
  <si>
    <t>Budimex</t>
  </si>
  <si>
    <t>PE13</t>
  </si>
  <si>
    <t>Vyhodnotenie geotechnických parametrov zemín pre dialničný úsek D1 Bratislava-Triblavina</t>
  </si>
  <si>
    <t>06.04.2023-11.07.2023</t>
  </si>
  <si>
    <t>Vodohospodárska výstavba</t>
  </si>
  <si>
    <t>PY96</t>
  </si>
  <si>
    <t>Slávik Ivan,doc.Ing.PhD.</t>
  </si>
  <si>
    <t xml:space="preserve">Experimentálny výskum vlastností zemín odkaliska Predajná I" </t>
  </si>
  <si>
    <t>21.2.2023-13.09.2023</t>
  </si>
  <si>
    <t>PE95</t>
  </si>
  <si>
    <t>Orfánus Martin,doc.Ing.PhD.</t>
  </si>
  <si>
    <t>3D model plavebných komôr v rámci projektu Modernizácia plavebných komôr</t>
  </si>
  <si>
    <t>07.11.2023-14.11.2023</t>
  </si>
  <si>
    <t>Ivana Fialová</t>
  </si>
  <si>
    <t>PD82</t>
  </si>
  <si>
    <t>Bielek Boris, prof. Ing. PhD.</t>
  </si>
  <si>
    <t>Analýza príčin vlhnutia stien a tvorenia plesní</t>
  </si>
  <si>
    <t>01.02.2023-13.03.2023</t>
  </si>
  <si>
    <t>PD91</t>
  </si>
  <si>
    <t>Ároch Rudolf, doc. Ing. PhD.</t>
  </si>
  <si>
    <t>Mimoriadna prehliadka Mosta SNP</t>
  </si>
  <si>
    <t>06.03.2023-06.06.2023</t>
  </si>
  <si>
    <t>PE49</t>
  </si>
  <si>
    <t>Brodniansky Ján, prof. Ing. PhD.</t>
  </si>
  <si>
    <t>Autorský dozor Krivánsky potok BB</t>
  </si>
  <si>
    <t>05.11.2023-04.12.2023</t>
  </si>
  <si>
    <t>PE99</t>
  </si>
  <si>
    <t>Analýza celkového pôsobenia mosta so zohľadnením dlhodobého monitoringu</t>
  </si>
  <si>
    <t>03.11.2023-15.12.2023</t>
  </si>
  <si>
    <t>PE61</t>
  </si>
  <si>
    <t>Beko Adrián, Ing. PhD.</t>
  </si>
  <si>
    <t>Vypracovanie zmeny 4 k národnej prílohe k STN-konsolidované znenie.</t>
  </si>
  <si>
    <t>13.4.2023-15.08.2023</t>
  </si>
  <si>
    <t>PD47</t>
  </si>
  <si>
    <t>Šťastný Patrik, Ing. PhD.</t>
  </si>
  <si>
    <t>Odborné stanovisko vo veci postupu VO Hl.mesto SR Bratislava pri napĺňaní mestskej byt.politiky</t>
  </si>
  <si>
    <t>18.01.2023-14.02.2023</t>
  </si>
  <si>
    <t>Konstrukt Plus</t>
  </si>
  <si>
    <t>PD01</t>
  </si>
  <si>
    <t>Makýš Peter, doc. Ing. PhD.</t>
  </si>
  <si>
    <t>spracovanie Časového plánu pre realizáciu stavby a Organizácie výstavby a staveniska</t>
  </si>
  <si>
    <t>11.10.2021-17.04.2023</t>
  </si>
  <si>
    <t>PE41</t>
  </si>
  <si>
    <t xml:space="preserve">vypracovanie POV na akciu Most pre peších a cyklistov Dobrohošť-Dunaklity </t>
  </si>
  <si>
    <t>20.6.2023-28.06.2023</t>
  </si>
  <si>
    <t>PROMA s.r.o.</t>
  </si>
  <si>
    <t>PE62</t>
  </si>
  <si>
    <t xml:space="preserve">vypracovanie POV na akciu Most pre peších a cyklistov </t>
  </si>
  <si>
    <t>24.08.2023-14.11.2023</t>
  </si>
  <si>
    <t>Obermayer Helika</t>
  </si>
  <si>
    <t>PD94</t>
  </si>
  <si>
    <t>vypracovanie POV projektu organizácie výstavby do ZSPD</t>
  </si>
  <si>
    <t>30.3.02023-21.11.2023</t>
  </si>
  <si>
    <t>Skúšky osvedčovateľov</t>
  </si>
  <si>
    <t>PE12</t>
  </si>
  <si>
    <t>Škultétyová Ivona, prof. Ing. PhD.</t>
  </si>
  <si>
    <t>Školenie</t>
  </si>
  <si>
    <t>02.01.2023-31.12.2023</t>
  </si>
  <si>
    <t>Asseco Central Europe</t>
  </si>
  <si>
    <t>PE19</t>
  </si>
  <si>
    <t>Realizácia skúšok na overenie kvalifikácii v rámci "Nastavenia a implementácia štruktúry systému overovania kvalifikácii</t>
  </si>
  <si>
    <t>26.5.2023-31.05.2023</t>
  </si>
  <si>
    <t>PD43</t>
  </si>
  <si>
    <t>skúšky a vydanie osvedčenia o odbornej spôsobilosti na prevádzkovanie verejných vodovodov</t>
  </si>
  <si>
    <t>15.05.2023-31.12.2023</t>
  </si>
  <si>
    <t>CEMED s.r.o.</t>
  </si>
  <si>
    <t>PD95</t>
  </si>
  <si>
    <t>Identifikácia projektu výmeny distribučných rozvodov tepelného hospodárstva</t>
  </si>
  <si>
    <t>03.04.2023-18.04.2023</t>
  </si>
  <si>
    <t>SPP-distribúcia</t>
  </si>
  <si>
    <t>PE50</t>
  </si>
  <si>
    <t>Petráš Dušan, prof. Ing. PhD.</t>
  </si>
  <si>
    <t>Vypracovanie projektovej dokumentácie pre stavbu rodinného domu</t>
  </si>
  <si>
    <t>14.7.2023-16.10.2023</t>
  </si>
  <si>
    <t>Mikroregión Červený Kameň</t>
  </si>
  <si>
    <t>PE20</t>
  </si>
  <si>
    <t>Gregorová Jana, doc .Ing. PhD.</t>
  </si>
  <si>
    <t>Návrh obnovy vybraných častí Mikroregiónu Červený Kameň</t>
  </si>
  <si>
    <t>28.05.2023-15.06.2023</t>
  </si>
  <si>
    <t>Ruhig Roman, Ing.arch.</t>
  </si>
  <si>
    <t>OS BA II</t>
  </si>
  <si>
    <t>PB78</t>
  </si>
  <si>
    <t>Petráková Zora, prof. Ing. PhD.</t>
  </si>
  <si>
    <t>vyúčtovanie v právnej veci žalobcu SG Real s.r.o. proti žalovanému  MH Invest s.r.o. za ZP k Uzneseniu 9C/6/2020-511.</t>
  </si>
  <si>
    <t>02.01.2023-17.01.2023</t>
  </si>
  <si>
    <t>PA20</t>
  </si>
  <si>
    <t>vyúčtovanie znalečného úkonu v zmysle Uznesenia 52C/77/2019 vo veci: výsluch znalca</t>
  </si>
  <si>
    <t>05.01.2023-25.01.2023</t>
  </si>
  <si>
    <t>REDBONE s.r.o.</t>
  </si>
  <si>
    <t>PD31</t>
  </si>
  <si>
    <t>odovzdanie ZP:Správa projektanta-Výzva na opravu časť PD</t>
  </si>
  <si>
    <t>01.12.2022-08.02.2023</t>
  </si>
  <si>
    <t>OS Trenčín</t>
  </si>
  <si>
    <t>PB24</t>
  </si>
  <si>
    <t>vo veci výsluchu znalkýň doc.Antošová a Ing.Gregušová dňa 13.2.2023 v zmysle Uznesenia č.sp.značky 19C/71/2016.</t>
  </si>
  <si>
    <t>10.01.2023-14.02.2023</t>
  </si>
  <si>
    <t>OS Trnava</t>
  </si>
  <si>
    <t>PB02</t>
  </si>
  <si>
    <t>stanovenia všeobecnej hodnoty podniku žalobkyne</t>
  </si>
  <si>
    <t>OS Prievidza</t>
  </si>
  <si>
    <t>PB67</t>
  </si>
  <si>
    <t>vypracovanie ZP vo veci žalobcu BC Reality Servis v zmysle Uznesenia 14C/33/2019.</t>
  </si>
  <si>
    <t>Pamiatkový úrad SR</t>
  </si>
  <si>
    <t>PB68</t>
  </si>
  <si>
    <t>vypracovanie ZP vo veci posúdenie a preskúmanie znemožnenia výstavby MŠ a jaslí.</t>
  </si>
  <si>
    <t>PC55</t>
  </si>
  <si>
    <t xml:space="preserve"> vyúčtovanie ZP vo veci žalobcu: Rímskokatolícka cirkev Farnosť Zbehy  k Uzneseniu 18C/88/2017</t>
  </si>
  <si>
    <t>Odborné minimum</t>
  </si>
  <si>
    <t>PD64</t>
  </si>
  <si>
    <t>Vzdelávanie znalcov</t>
  </si>
  <si>
    <t>Seminár Kočovce</t>
  </si>
  <si>
    <t>PD80</t>
  </si>
  <si>
    <t>Seminár</t>
  </si>
  <si>
    <t>PC90</t>
  </si>
  <si>
    <t xml:space="preserve">ZP-vo veci vypočítania ceny materiálu uskladneného v objekte VO20-00 </t>
  </si>
  <si>
    <t>23.8.2022-24.03.2023</t>
  </si>
  <si>
    <t>OS Nitra</t>
  </si>
  <si>
    <t>PC30</t>
  </si>
  <si>
    <t>znalecký posudok vo veci: určenia všeobecnej hodnoty nájmu za užívanie rodinného domu v zmysle Uznesenia 18C/587/2015</t>
  </si>
  <si>
    <t>Hana Machalec</t>
  </si>
  <si>
    <t>PD60</t>
  </si>
  <si>
    <t xml:space="preserve">znalecký posudok vo veci:vyjadrenia k splneniu požiadaviek na zábradlie terasy bytu </t>
  </si>
  <si>
    <t>Letisko M.R.Štefánika</t>
  </si>
  <si>
    <t>PD88</t>
  </si>
  <si>
    <t>ZP -vo veci stanovenia všeobecnej hodnoty pozemkov</t>
  </si>
  <si>
    <t>PB59</t>
  </si>
  <si>
    <t>OS Zvolen</t>
  </si>
  <si>
    <t>PD12</t>
  </si>
  <si>
    <t>ZP vo veci žalobcu M.Kmeť proti žalovaným Ing.Jakubová a Ing.Jakuba k Uzneseniu 19C/8/2021</t>
  </si>
  <si>
    <t>PM Nový Háj</t>
  </si>
  <si>
    <t>PB89</t>
  </si>
  <si>
    <t>vo veci: spresnenia a vysvetlenia záverov ZP Posúdenia jestvujúceho stavu vetrania a klimatizácie</t>
  </si>
  <si>
    <t>PD49</t>
  </si>
  <si>
    <t>PD25</t>
  </si>
  <si>
    <t>ZP v trestnej veci vedenej na OR PZ v Bratislave</t>
  </si>
  <si>
    <t>JUDr.Adriana Fekete</t>
  </si>
  <si>
    <t>PD86</t>
  </si>
  <si>
    <t xml:space="preserve">ZP vo veci: stanovenia všeobecnej hodnoty nehnuteľností </t>
  </si>
  <si>
    <t>PD85</t>
  </si>
  <si>
    <t xml:space="preserve">ZP vo veci:stanovenia všeobecnej hodnoti nehnuteľností </t>
  </si>
  <si>
    <t>PC92</t>
  </si>
  <si>
    <t>D4R7</t>
  </si>
  <si>
    <t>PD90</t>
  </si>
  <si>
    <t xml:space="preserve">Posúdenie spôsobu opravy kanalizačného potrubia </t>
  </si>
  <si>
    <t>OS Považská Bystrica</t>
  </si>
  <si>
    <t>PC31</t>
  </si>
  <si>
    <t>PD29</t>
  </si>
  <si>
    <t>vypracovanie ZP na zistenie príčin porúch v bytovom dome POMORINY</t>
  </si>
  <si>
    <t>21.11.2022-25.05.2023</t>
  </si>
  <si>
    <t>VŠVU</t>
  </si>
  <si>
    <t>PD50</t>
  </si>
  <si>
    <t>vypracovanie architektonická a overovacia štúdia</t>
  </si>
  <si>
    <t>Veolia Energia Slovensko</t>
  </si>
  <si>
    <t>PE04</t>
  </si>
  <si>
    <t xml:space="preserve">ZP vo veci posúdenia kvality vykonaných stavebných prác mlatových chodníkov </t>
  </si>
  <si>
    <t>04.04.2023-20.06.2023</t>
  </si>
  <si>
    <t>PD61</t>
  </si>
  <si>
    <t>ZP vo veci posúdenia funkčnosti technického vybavenia Operátorského pracoviska diaľnice D1</t>
  </si>
  <si>
    <t>06.02.2023-20.06.2023</t>
  </si>
  <si>
    <t>OS Dolný Kubín</t>
  </si>
  <si>
    <t>PD46</t>
  </si>
  <si>
    <t>znaleckého dokazovania pre súdne konanie vedené na OS Dolný Kubín.</t>
  </si>
  <si>
    <t>19.07.2022-20.06.2023</t>
  </si>
  <si>
    <t>PD41</t>
  </si>
  <si>
    <t>vo  veci znaleckého dokazovania pre súdne konanie v zmysle Uznesenia 9Csp/37/2021</t>
  </si>
  <si>
    <t>DENNON s.r.o.</t>
  </si>
  <si>
    <t>PD54</t>
  </si>
  <si>
    <t>ZP konštrukcie bazéna pre účel použitia na súdny proces</t>
  </si>
  <si>
    <t>31.1.2023-02.08.2023</t>
  </si>
  <si>
    <t>PE32</t>
  </si>
  <si>
    <t>ZP vo veci: v trestnej veci zločinu nepravdivý ZP, tlmočnícky a prekladateľský úkon</t>
  </si>
  <si>
    <t>SLOVNAFT a.s.</t>
  </si>
  <si>
    <t>PD98</t>
  </si>
  <si>
    <t>ZP vo veci posúdenia komína 100m TPP</t>
  </si>
  <si>
    <t>06.04.2023-31.08.2023</t>
  </si>
  <si>
    <t>BMX klub Rača</t>
  </si>
  <si>
    <t>PE02</t>
  </si>
  <si>
    <t>ZP vo veci znaleckého dokazovania v súvislosti určenia či BMX dráha je stavbou</t>
  </si>
  <si>
    <t>09.03.2023-31.08.2023</t>
  </si>
  <si>
    <t>Školenie HYPOCAD</t>
  </si>
  <si>
    <t>PE17</t>
  </si>
  <si>
    <t>Odborné skúšky</t>
  </si>
  <si>
    <t>PE69</t>
  </si>
  <si>
    <t>Skúšky</t>
  </si>
  <si>
    <t>28.11.-01.12.2023</t>
  </si>
  <si>
    <t>PE68</t>
  </si>
  <si>
    <t>Zvyšovanie odbornej kvalifikácie znalcov</t>
  </si>
  <si>
    <t>12.12.-16.12.2023P</t>
  </si>
  <si>
    <t>OS Malacky</t>
  </si>
  <si>
    <t>PD58</t>
  </si>
  <si>
    <t>výsluch znalkyne Ing.Nečasovej</t>
  </si>
  <si>
    <t>PE47</t>
  </si>
  <si>
    <t>stanovenie všeobecnej hodnoty pozemnkov</t>
  </si>
  <si>
    <t>12.6.2023-12.10.2023</t>
  </si>
  <si>
    <t>VIVID LEGAL s.r.o.</t>
  </si>
  <si>
    <t>PE67</t>
  </si>
  <si>
    <t>posúdenie fregmentu strešného plášťa rodinného domu</t>
  </si>
  <si>
    <t>14.09.2023-12.10.2023</t>
  </si>
  <si>
    <t>Mgr. Vladimír Šárnik</t>
  </si>
  <si>
    <t>PE72</t>
  </si>
  <si>
    <t>konzultáciu k ZP č.47/2017</t>
  </si>
  <si>
    <t>21.9.2023-12.10.2023</t>
  </si>
  <si>
    <t>OS Žilina</t>
  </si>
  <si>
    <t>PD53</t>
  </si>
  <si>
    <t>Znalecký úkon vo veci stanovenia všeobecnej hodnoty vecného bremena v  zmysle uznesenia č.49C/7/2021</t>
  </si>
  <si>
    <t>12.09.2023-25.10.2023</t>
  </si>
  <si>
    <t>Na základe Uznesenia 2T/44/2017 výsluch znalca:prof.Zora Petráková</t>
  </si>
  <si>
    <t>05.10.-25.10.2023</t>
  </si>
  <si>
    <t>Gajdošová Katarína, doc. Ing., PhD.</t>
  </si>
  <si>
    <t>Priechodský Vladimír, Ing., PhD.</t>
  </si>
  <si>
    <t>znalecký posudok vo veci: obvineného Ing.Kinga za zločin poškodzovania finančných záujmov ES v spolupáchateľstve</t>
  </si>
  <si>
    <t xml:space="preserve">za znalecký posudok vo veci: určenia hodnoty nehnuteľnosti </t>
  </si>
  <si>
    <t>ZP vo veci: Stanovenia hodnoty bytu a časti nehnuteľnosti poškodenej požiarom (pred a po</t>
  </si>
  <si>
    <t>vypracovanie ZP vo veci: obžalovaného M.K. v trestnej veci pre pokračovací zločin sprenevery</t>
  </si>
  <si>
    <t>Hl. mesto SR</t>
  </si>
  <si>
    <t>SR3/podujatie</t>
  </si>
  <si>
    <t xml:space="preserve"> Archtrip 2022 (výstava - kurátorstvo)</t>
  </si>
  <si>
    <t>Modra: Malokarpatské osvetové stredisko; Archinfo.sk</t>
  </si>
  <si>
    <t>11.12-22.12. 2023</t>
  </si>
  <si>
    <t>EM2/dielo</t>
  </si>
  <si>
    <t>Rodinný dom Prenčov (architektonický návrh)</t>
  </si>
  <si>
    <t>Bratislava: Coneco 2023; Archinfo.sk</t>
  </si>
  <si>
    <t>22.03-25.03. 2023</t>
  </si>
  <si>
    <t>Rodinný dom vo svahu, Banská Bystrica (architektonický návrh)</t>
  </si>
  <si>
    <t>Rodinný dom R (architektonický návrh)</t>
  </si>
  <si>
    <t>EM3/dielo</t>
  </si>
  <si>
    <t>Sladká Bodka, Bratislava (architektonický návrh)</t>
  </si>
  <si>
    <t>Rodinný dom na Kopaniciach (architektonický návrh)</t>
  </si>
  <si>
    <t>EM1/dielo</t>
  </si>
  <si>
    <t>Rezidencia Kvetná, Trenčín (architektonický návrh)</t>
  </si>
  <si>
    <t>Súbor rodinných domov, Bratislava (architektonický návrh)</t>
  </si>
  <si>
    <t>SR2/dielo</t>
  </si>
  <si>
    <t>Prístavba a modernizácia rodinného domu (architektonický návrh)</t>
  </si>
  <si>
    <t>Ivanka pri Dunaji: Obec Ivanka pri Dunaji</t>
  </si>
  <si>
    <t>14.4.2023</t>
  </si>
  <si>
    <t>Rodinný dom Devín (architektonický návrh)</t>
  </si>
  <si>
    <t>Bratislava: Mestská časť Bratislava - Devín</t>
  </si>
  <si>
    <t>28.3.2023</t>
  </si>
  <si>
    <t>Modernizácia rodinného domu (architektonický návrh)</t>
  </si>
  <si>
    <t>Mojmírovce: Obecný úrad Mojmírovce</t>
  </si>
  <si>
    <t>24.3.2023</t>
  </si>
  <si>
    <t>Základná škola Biely Kostol formou modulov (architektonický návrh)</t>
  </si>
  <si>
    <t>Prestavba rekreačného objektu, Davle, Praha - Západ (architektonický návrh)</t>
  </si>
  <si>
    <t>SN1/dielo</t>
  </si>
  <si>
    <t>Depo park Trnava (architektonický návrh)</t>
  </si>
  <si>
    <t>Trnava: Mesto Trnava; Archinfo.sk</t>
  </si>
  <si>
    <t>Rodinný dom Brestovec (architektonický návrh)</t>
  </si>
  <si>
    <t>Rodinný dom Šelpice (architektonický návrh)</t>
  </si>
  <si>
    <t>Rodinný dom Lužianky (architektonický návrh)</t>
  </si>
  <si>
    <t>SN2/dielo</t>
  </si>
  <si>
    <t>Gánkový dom (architektonický návrh)</t>
  </si>
  <si>
    <t>Banská Bystrica: SAŽP; Archinfo.sk</t>
  </si>
  <si>
    <t>Múzeum emócií "Shift" (architektonický návrh)</t>
  </si>
  <si>
    <t>Buildner.com: Museum of Emotions : Annual International Architecture Competition; Bratislava: Coneco 2023; Archinfo.sk</t>
  </si>
  <si>
    <t>Výstavný stánok Coneco (návrh; realizácia)</t>
  </si>
  <si>
    <t>Application of prefabrication in the contemporary architecture of municipal buildings (výstava - kurátorstvo)</t>
  </si>
  <si>
    <t>Bratislava: Eurovea; Apollo Nivy Building; Stavebná fakulta STU</t>
  </si>
  <si>
    <t>SR3/dielo</t>
  </si>
  <si>
    <t>Sauna v stodole (architektonický návrh)</t>
  </si>
  <si>
    <t>Archinfo.sk</t>
  </si>
  <si>
    <t>Útulňa Jozefa Maka (realizácia)</t>
  </si>
  <si>
    <t>SM3/podujatie</t>
  </si>
  <si>
    <t>Výstava "Umelecká činnosť pedagógov na KARCH 2022" (kurátorstvo)</t>
  </si>
  <si>
    <t>Obnova a revitalizácia Kochovej záhrady (architektonický návrh)</t>
  </si>
  <si>
    <t>Portál ASB; Archinfo.sk; Refresher Media</t>
  </si>
  <si>
    <t>Interiér P+A (architektonický návrh)</t>
  </si>
  <si>
    <t>Museum of emotions: calm and anxiety (architektonický návrh)</t>
  </si>
  <si>
    <t>I/dielo</t>
  </si>
  <si>
    <t>Debarierizácia 5 pavilónov Základnej školy s materskou školou, Trnava (dokument pre realizáciu stavby)</t>
  </si>
  <si>
    <t>Trnava: Základná škola s materskou školou, Námestie Slov. učeného tovarišstva</t>
  </si>
  <si>
    <t>Výstavný priestor pre bazény spoločnosti COMPASS, Lyon (architektonický návrh)</t>
  </si>
  <si>
    <t>Typový rodinný dom - "Dom s prejazdom" (architektonický návrh)</t>
  </si>
  <si>
    <t>Typový rodinný dom - "Gánkový dom" (architektonický návrh)</t>
  </si>
  <si>
    <t>Typový rodinný dom - "Mestská radovka" (architektonický návrh)</t>
  </si>
  <si>
    <t>Úprava predpolia administratívnej budovy AB Šamorínska (krajinná architektúra)</t>
  </si>
  <si>
    <t>Bratislava: Mestská časť Podunajské Biskupice</t>
  </si>
  <si>
    <t xml:space="preserve"> Interiér pre strýka, Šaľa (architektonický návrh)</t>
  </si>
  <si>
    <t>Rodinný dom M+M, Miškech Dedinka (architektonický návrh)</t>
  </si>
  <si>
    <t>ZN2/dielo</t>
  </si>
  <si>
    <t>Autorské mince a medaily (10 ks) - na výstave "Od mince k medaile, od medaile k minci"</t>
  </si>
  <si>
    <t>Kremnica: NBS-MMM</t>
  </si>
  <si>
    <t>15.06-30.07.2023</t>
  </si>
  <si>
    <t>ZM3/dielo</t>
  </si>
  <si>
    <t>Janko Kráľ - minca na FIDEM art medal congress and exhibition 2023</t>
  </si>
  <si>
    <t>Florencia: Sala Dante della Biblioteca nazionale</t>
  </si>
  <si>
    <t>10.10-09.11.2023</t>
  </si>
  <si>
    <t>SN3/dielo</t>
  </si>
  <si>
    <t>Osobnosť - strieborná zberateľská eurominca (návrh mince)</t>
  </si>
  <si>
    <t>Bratislava: Národná banka Slovenska</t>
  </si>
  <si>
    <t>Deviaty kruh - strieborná zberateľská eurominca (návrh mince)</t>
  </si>
  <si>
    <t>Selekcia - strieborná zberateľská eurominca (návrh mince; 1. cena a realizácia)</t>
  </si>
  <si>
    <t>RD Bohúňova (realizácia)</t>
  </si>
  <si>
    <t>Bratislava: RTVS - CE.ZA.AR</t>
  </si>
  <si>
    <t>SR1/dielo</t>
  </si>
  <si>
    <t>Zmeny a doplnky 08 : územný plán Hlavného mesta SR Bratislavy v znení schválených zmien a doplnkov 01, 02, 03, 04, 05, 06 a 07</t>
  </si>
  <si>
    <t>Bratislava: Magistrát hlavného mesta SR Bratislavy</t>
  </si>
  <si>
    <t>29.6.2023</t>
  </si>
  <si>
    <t>Mestská urbanistická štúdia Mlynské Nivy (urbanistický návrh)</t>
  </si>
  <si>
    <t>Bratislava: Metropolitný inštitút Bratislavy; Archinfo.sk</t>
  </si>
  <si>
    <r>
      <t xml:space="preserve">Bránický Filip, Ing. PhD. </t>
    </r>
    <r>
      <rPr>
        <sz val="10"/>
        <rFont val="Times New Roman"/>
        <family val="1"/>
        <charset val="238"/>
      </rPr>
      <t>(40%)</t>
    </r>
    <r>
      <rPr>
        <b/>
        <sz val="10"/>
        <rFont val="Times New Roman"/>
        <family val="1"/>
        <charset val="238"/>
      </rPr>
      <t xml:space="preserve"> - Naddourová Nora, Ing. </t>
    </r>
    <r>
      <rPr>
        <sz val="10"/>
        <rFont val="Times New Roman"/>
        <family val="1"/>
        <charset val="238"/>
      </rPr>
      <t>(30%)</t>
    </r>
    <r>
      <rPr>
        <b/>
        <sz val="10"/>
        <rFont val="Times New Roman"/>
        <family val="1"/>
        <charset val="238"/>
      </rPr>
      <t xml:space="preserve"> - Poliak Martin, Ing. PhD. </t>
    </r>
    <r>
      <rPr>
        <sz val="10"/>
        <rFont val="Times New Roman"/>
        <family val="1"/>
        <charset val="238"/>
      </rPr>
      <t>(30%)</t>
    </r>
  </si>
  <si>
    <r>
      <t xml:space="preserve">Bránický Filip, Ing. PhD. </t>
    </r>
    <r>
      <rPr>
        <sz val="10"/>
        <rFont val="Times New Roman"/>
        <family val="1"/>
        <charset val="238"/>
      </rPr>
      <t>(50%)</t>
    </r>
    <r>
      <rPr>
        <b/>
        <sz val="10"/>
        <rFont val="Times New Roman"/>
        <family val="1"/>
        <charset val="238"/>
      </rPr>
      <t xml:space="preserve"> - Šimek Richard </t>
    </r>
    <r>
      <rPr>
        <sz val="10"/>
        <rFont val="Times New Roman"/>
        <family val="1"/>
        <charset val="238"/>
      </rPr>
      <t>(50%)</t>
    </r>
  </si>
  <si>
    <r>
      <t xml:space="preserve">Hanzl Jakub, Ing. </t>
    </r>
    <r>
      <rPr>
        <sz val="10"/>
        <rFont val="Times New Roman"/>
        <family val="1"/>
        <charset val="238"/>
      </rPr>
      <t>(100%)</t>
    </r>
  </si>
  <si>
    <r>
      <t xml:space="preserve">Jamnický Martin, Ing. </t>
    </r>
    <r>
      <rPr>
        <sz val="10"/>
        <rFont val="Times New Roman"/>
        <family val="1"/>
        <charset val="238"/>
      </rPr>
      <t>(100%)</t>
    </r>
  </si>
  <si>
    <r>
      <t xml:space="preserve">Kuráň Jozef, Ing. et Ing. arch. Mgr. art. PhD. </t>
    </r>
    <r>
      <rPr>
        <sz val="10"/>
        <rFont val="Times New Roman"/>
        <family val="1"/>
        <charset val="238"/>
      </rPr>
      <t>(33,334%) - Marcík Andrej (33,334%) - Marcíková Daniela (33,334%)</t>
    </r>
  </si>
  <si>
    <r>
      <t xml:space="preserve">Kuráň Jozef, Ing. et Ing. arch. Mgr. art. PhD. </t>
    </r>
    <r>
      <rPr>
        <sz val="10"/>
        <rFont val="Times New Roman"/>
        <family val="1"/>
        <charset val="238"/>
      </rPr>
      <t>(50%) - Jurštík Marek (50%)</t>
    </r>
  </si>
  <si>
    <r>
      <rPr>
        <sz val="10"/>
        <rFont val="Times New Roman"/>
        <family val="1"/>
        <charset val="238"/>
      </rPr>
      <t>Michalica, Miroslav (30%) - Pozdech, Tomáš  (30%) - Hečko, Filip (10%) - Vaňurová Mária (10%) - Wernerová Eva (10%)</t>
    </r>
    <r>
      <rPr>
        <b/>
        <sz val="10"/>
        <rFont val="Times New Roman"/>
        <family val="1"/>
        <charset val="238"/>
      </rPr>
      <t xml:space="preserve"> - Dlhý Dušan, Ing. </t>
    </r>
    <r>
      <rPr>
        <sz val="10"/>
        <rFont val="Times New Roman"/>
        <family val="1"/>
        <charset val="238"/>
      </rPr>
      <t>(10%)</t>
    </r>
  </si>
  <si>
    <r>
      <t xml:space="preserve">Nádaská Zuzana, Ing. arch. PhD. </t>
    </r>
    <r>
      <rPr>
        <sz val="10"/>
        <rFont val="Times New Roman"/>
        <family val="1"/>
        <charset val="238"/>
      </rPr>
      <t>(50%)</t>
    </r>
    <r>
      <rPr>
        <b/>
        <sz val="10"/>
        <rFont val="Times New Roman"/>
        <family val="1"/>
        <charset val="238"/>
      </rPr>
      <t xml:space="preserve"> - </t>
    </r>
    <r>
      <rPr>
        <sz val="10"/>
        <rFont val="Times New Roman"/>
        <family val="1"/>
        <charset val="238"/>
      </rPr>
      <t>Staněková Kristína (50%)</t>
    </r>
  </si>
  <si>
    <r>
      <t xml:space="preserve">Provazník Robert, Ing. </t>
    </r>
    <r>
      <rPr>
        <sz val="10"/>
        <rFont val="Times New Roman"/>
        <family val="1"/>
        <charset val="238"/>
      </rPr>
      <t>(100%)</t>
    </r>
    <r>
      <rPr>
        <b/>
        <sz val="10"/>
        <rFont val="Times New Roman"/>
        <family val="1"/>
        <charset val="238"/>
      </rPr>
      <t xml:space="preserve"> </t>
    </r>
  </si>
  <si>
    <r>
      <t xml:space="preserve">Provazník Robert, Ing. </t>
    </r>
    <r>
      <rPr>
        <sz val="10"/>
        <rFont val="Times New Roman"/>
        <family val="1"/>
        <charset val="238"/>
      </rPr>
      <t>(30%)</t>
    </r>
    <r>
      <rPr>
        <b/>
        <sz val="10"/>
        <rFont val="Times New Roman"/>
        <family val="1"/>
        <charset val="238"/>
      </rPr>
      <t xml:space="preserve"> - Hanzl Jakub, Ing.</t>
    </r>
    <r>
      <rPr>
        <sz val="10"/>
        <rFont val="Times New Roman"/>
        <family val="1"/>
        <charset val="238"/>
      </rPr>
      <t xml:space="preserve"> (30%) </t>
    </r>
    <r>
      <rPr>
        <b/>
        <sz val="10"/>
        <rFont val="Times New Roman"/>
        <family val="1"/>
        <charset val="238"/>
      </rPr>
      <t>-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Kašiarová Anežka, Ing.</t>
    </r>
    <r>
      <rPr>
        <sz val="10"/>
        <rFont val="Times New Roman"/>
        <family val="1"/>
        <charset val="238"/>
      </rPr>
      <t xml:space="preserve"> (30%) </t>
    </r>
    <r>
      <rPr>
        <b/>
        <sz val="10"/>
        <rFont val="Times New Roman"/>
        <family val="1"/>
        <charset val="238"/>
      </rPr>
      <t>-</t>
    </r>
    <r>
      <rPr>
        <sz val="10"/>
        <rFont val="Times New Roman"/>
        <family val="1"/>
        <charset val="238"/>
      </rPr>
      <t xml:space="preserve"> Goča Martin, (10%)</t>
    </r>
  </si>
  <si>
    <r>
      <t xml:space="preserve">Provazník Robert, Ing. </t>
    </r>
    <r>
      <rPr>
        <sz val="10"/>
        <rFont val="Times New Roman"/>
        <family val="1"/>
        <charset val="238"/>
      </rPr>
      <t>(50%)</t>
    </r>
    <r>
      <rPr>
        <b/>
        <sz val="10"/>
        <rFont val="Times New Roman"/>
        <family val="1"/>
        <charset val="238"/>
      </rPr>
      <t xml:space="preserve"> - Ščigulinský Martin </t>
    </r>
    <r>
      <rPr>
        <sz val="10"/>
        <rFont val="Times New Roman"/>
        <family val="1"/>
        <charset val="238"/>
      </rPr>
      <t xml:space="preserve">(10%) </t>
    </r>
    <r>
      <rPr>
        <b/>
        <sz val="10"/>
        <rFont val="Times New Roman"/>
        <family val="1"/>
        <charset val="238"/>
      </rPr>
      <t>-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Ruhig Roman, Ing. arch. Ing. PhD.</t>
    </r>
    <r>
      <rPr>
        <sz val="10"/>
        <rFont val="Times New Roman"/>
        <family val="1"/>
        <charset val="238"/>
      </rPr>
      <t xml:space="preserve"> (20%)</t>
    </r>
    <r>
      <rPr>
        <b/>
        <sz val="10"/>
        <rFont val="Times New Roman"/>
        <family val="1"/>
        <charset val="238"/>
      </rPr>
      <t xml:space="preserve"> - Bránický Filip, Ing. PhD. </t>
    </r>
    <r>
      <rPr>
        <sz val="10"/>
        <rFont val="Times New Roman"/>
        <family val="1"/>
        <charset val="238"/>
      </rPr>
      <t>(20%)</t>
    </r>
  </si>
  <si>
    <r>
      <t xml:space="preserve">Provazník Robert, Ing. </t>
    </r>
    <r>
      <rPr>
        <sz val="10"/>
        <rFont val="Times New Roman"/>
        <family val="1"/>
        <charset val="238"/>
      </rPr>
      <t>(55%)</t>
    </r>
    <r>
      <rPr>
        <b/>
        <sz val="10"/>
        <rFont val="Times New Roman"/>
        <family val="1"/>
        <charset val="238"/>
      </rPr>
      <t xml:space="preserve"> - Dúbravka Peter, Ing.</t>
    </r>
    <r>
      <rPr>
        <sz val="10"/>
        <rFont val="Times New Roman"/>
        <family val="1"/>
        <charset val="238"/>
      </rPr>
      <t xml:space="preserve"> (35%) </t>
    </r>
    <r>
      <rPr>
        <b/>
        <sz val="10"/>
        <rFont val="Times New Roman"/>
        <family val="1"/>
        <charset val="238"/>
      </rPr>
      <t>-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Nádaská Zuzana, Ing. arch. PhD. </t>
    </r>
    <r>
      <rPr>
        <sz val="10"/>
        <rFont val="Times New Roman"/>
        <family val="1"/>
        <charset val="238"/>
      </rPr>
      <t>(10%)</t>
    </r>
  </si>
  <si>
    <r>
      <t xml:space="preserve">Provazník Robert, Ing. </t>
    </r>
    <r>
      <rPr>
        <sz val="10"/>
        <rFont val="Times New Roman"/>
        <family val="1"/>
        <charset val="238"/>
      </rPr>
      <t>(60%)</t>
    </r>
    <r>
      <rPr>
        <b/>
        <sz val="10"/>
        <rFont val="Times New Roman"/>
        <family val="1"/>
        <charset val="238"/>
      </rPr>
      <t xml:space="preserve"> - </t>
    </r>
    <r>
      <rPr>
        <sz val="10"/>
        <rFont val="Times New Roman"/>
        <family val="1"/>
        <charset val="238"/>
      </rPr>
      <t>Arnould Matthias Marcel Jean (40%)</t>
    </r>
  </si>
  <si>
    <r>
      <t xml:space="preserve">Provazník Robert, Ing. </t>
    </r>
    <r>
      <rPr>
        <sz val="10"/>
        <rFont val="Times New Roman"/>
        <family val="1"/>
        <charset val="238"/>
      </rPr>
      <t>(60%)</t>
    </r>
    <r>
      <rPr>
        <b/>
        <sz val="10"/>
        <rFont val="Times New Roman"/>
        <family val="1"/>
        <charset val="238"/>
      </rPr>
      <t xml:space="preserve"> - </t>
    </r>
    <r>
      <rPr>
        <sz val="10"/>
        <rFont val="Times New Roman"/>
        <family val="1"/>
        <charset val="238"/>
      </rPr>
      <t>Arnould, Matthias Marcel Jean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(25%) </t>
    </r>
    <r>
      <rPr>
        <b/>
        <sz val="10"/>
        <rFont val="Times New Roman"/>
        <family val="1"/>
        <charset val="238"/>
      </rPr>
      <t>-</t>
    </r>
    <r>
      <rPr>
        <sz val="10"/>
        <rFont val="Times New Roman"/>
        <family val="1"/>
        <charset val="238"/>
      </rPr>
      <t xml:space="preserve"> Vatraľová, Michaela (15%)</t>
    </r>
  </si>
  <si>
    <r>
      <t xml:space="preserve">Provazník Robert, Ing. </t>
    </r>
    <r>
      <rPr>
        <sz val="10"/>
        <rFont val="Times New Roman"/>
        <family val="1"/>
        <charset val="238"/>
      </rPr>
      <t>(60%)</t>
    </r>
    <r>
      <rPr>
        <b/>
        <sz val="10"/>
        <rFont val="Times New Roman"/>
        <family val="1"/>
        <charset val="238"/>
      </rPr>
      <t xml:space="preserve"> - Ščigulinský Martin </t>
    </r>
    <r>
      <rPr>
        <sz val="10"/>
        <rFont val="Times New Roman"/>
        <family val="1"/>
        <charset val="238"/>
      </rPr>
      <t>(40%)</t>
    </r>
  </si>
  <si>
    <r>
      <t xml:space="preserve">Ruhig Roman, Ing. arch. Ing. PhD. </t>
    </r>
    <r>
      <rPr>
        <sz val="10"/>
        <rFont val="Times New Roman"/>
        <family val="1"/>
        <charset val="238"/>
      </rPr>
      <t>(17%)</t>
    </r>
    <r>
      <rPr>
        <b/>
        <sz val="10"/>
        <rFont val="Times New Roman"/>
        <family val="1"/>
        <charset val="238"/>
      </rPr>
      <t xml:space="preserve"> - Ruhigová Ema, Ing. arch. Ing. PhD.</t>
    </r>
    <r>
      <rPr>
        <sz val="10"/>
        <rFont val="Times New Roman"/>
        <family val="1"/>
        <charset val="238"/>
      </rPr>
      <t xml:space="preserve"> (17%) </t>
    </r>
    <r>
      <rPr>
        <b/>
        <sz val="10"/>
        <rFont val="Times New Roman"/>
        <family val="1"/>
        <charset val="238"/>
      </rPr>
      <t xml:space="preserve">- </t>
    </r>
    <r>
      <rPr>
        <sz val="10"/>
        <rFont val="Times New Roman"/>
        <family val="1"/>
        <charset val="238"/>
      </rPr>
      <t xml:space="preserve">Reháčková Tamara (16%) </t>
    </r>
    <r>
      <rPr>
        <b/>
        <sz val="10"/>
        <rFont val="Times New Roman"/>
        <family val="1"/>
        <charset val="238"/>
      </rPr>
      <t>-</t>
    </r>
    <r>
      <rPr>
        <sz val="10"/>
        <rFont val="Times New Roman"/>
        <family val="1"/>
        <charset val="238"/>
      </rPr>
      <t xml:space="preserve"> Majorošová Martina (16%) </t>
    </r>
    <r>
      <rPr>
        <b/>
        <sz val="10"/>
        <rFont val="Times New Roman"/>
        <family val="1"/>
        <charset val="238"/>
      </rPr>
      <t>-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Kalivodová Martina, Ing. arch. Ing. </t>
    </r>
    <r>
      <rPr>
        <sz val="10"/>
        <rFont val="Times New Roman"/>
        <family val="1"/>
        <charset val="238"/>
      </rPr>
      <t>(17%)</t>
    </r>
    <r>
      <rPr>
        <b/>
        <sz val="10"/>
        <rFont val="Times New Roman"/>
        <family val="1"/>
        <charset val="238"/>
      </rPr>
      <t xml:space="preserve"> -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Šišková Zuzana Ing. arch. Ing.</t>
    </r>
    <r>
      <rPr>
        <sz val="10"/>
        <rFont val="Times New Roman"/>
        <family val="1"/>
        <charset val="238"/>
      </rPr>
      <t xml:space="preserve"> (17%)</t>
    </r>
  </si>
  <si>
    <r>
      <t xml:space="preserve">Ruhig Roman, Ing. arch. Ing. PhD. </t>
    </r>
    <r>
      <rPr>
        <sz val="10"/>
        <rFont val="Times New Roman"/>
        <family val="1"/>
        <charset val="238"/>
      </rPr>
      <t xml:space="preserve">(25%) </t>
    </r>
    <r>
      <rPr>
        <b/>
        <sz val="10"/>
        <rFont val="Times New Roman"/>
        <family val="1"/>
        <charset val="238"/>
      </rPr>
      <t xml:space="preserve">- Ruhigová Ema, Ing. arch. Ing. PhD. </t>
    </r>
    <r>
      <rPr>
        <sz val="10"/>
        <rFont val="Times New Roman"/>
        <family val="1"/>
        <charset val="238"/>
      </rPr>
      <t>(25%)</t>
    </r>
  </si>
  <si>
    <r>
      <t xml:space="preserve">Ruhig Roman, Ing. arch. Ing. PhD. </t>
    </r>
    <r>
      <rPr>
        <sz val="10"/>
        <rFont val="Times New Roman"/>
        <family val="1"/>
        <charset val="238"/>
      </rPr>
      <t>(25%)</t>
    </r>
    <r>
      <rPr>
        <b/>
        <sz val="10"/>
        <rFont val="Times New Roman"/>
        <family val="1"/>
        <charset val="238"/>
      </rPr>
      <t xml:space="preserve"> - Ruhigová Ema, Ing. arch. Ing. PhD. </t>
    </r>
    <r>
      <rPr>
        <sz val="10"/>
        <rFont val="Times New Roman"/>
        <family val="1"/>
        <charset val="238"/>
      </rPr>
      <t>(25%)</t>
    </r>
    <r>
      <rPr>
        <b/>
        <sz val="10"/>
        <rFont val="Times New Roman"/>
        <family val="1"/>
        <charset val="238"/>
      </rPr>
      <t xml:space="preserve"> - </t>
    </r>
    <r>
      <rPr>
        <sz val="10"/>
        <rFont val="Times New Roman"/>
        <family val="1"/>
        <charset val="238"/>
      </rPr>
      <t>Indrišková Karin, (25%)</t>
    </r>
    <r>
      <rPr>
        <b/>
        <sz val="10"/>
        <rFont val="Times New Roman"/>
        <family val="1"/>
        <charset val="238"/>
      </rPr>
      <t xml:space="preserve"> -</t>
    </r>
    <r>
      <rPr>
        <sz val="10"/>
        <rFont val="Times New Roman"/>
        <family val="1"/>
        <charset val="238"/>
      </rPr>
      <t xml:space="preserve"> Magulová Eliška, (25%)</t>
    </r>
  </si>
  <si>
    <r>
      <t xml:space="preserve">Ruhigová Ema, Ing. arch. Ing. PhD. </t>
    </r>
    <r>
      <rPr>
        <sz val="10"/>
        <rFont val="Times New Roman"/>
        <family val="1"/>
        <charset val="238"/>
      </rPr>
      <t>(25%)</t>
    </r>
    <r>
      <rPr>
        <b/>
        <sz val="10"/>
        <rFont val="Times New Roman"/>
        <family val="1"/>
        <charset val="238"/>
      </rPr>
      <t xml:space="preserve"> - </t>
    </r>
    <r>
      <rPr>
        <sz val="10"/>
        <rFont val="Times New Roman"/>
        <family val="1"/>
        <charset val="238"/>
      </rPr>
      <t xml:space="preserve">Magulová Eliška, (25%) </t>
    </r>
    <r>
      <rPr>
        <b/>
        <sz val="10"/>
        <rFont val="Times New Roman"/>
        <family val="1"/>
        <charset val="238"/>
      </rPr>
      <t>- Ruhig Roman, Ing. arch. Ing. PhD.</t>
    </r>
    <r>
      <rPr>
        <sz val="10"/>
        <rFont val="Times New Roman"/>
        <family val="1"/>
        <charset val="238"/>
      </rPr>
      <t xml:space="preserve"> (25%)</t>
    </r>
  </si>
  <si>
    <r>
      <t xml:space="preserve">Ruhigová Ema, Ing. arch. Ing. PhD. </t>
    </r>
    <r>
      <rPr>
        <sz val="10"/>
        <rFont val="Times New Roman"/>
        <family val="1"/>
        <charset val="238"/>
      </rPr>
      <t>(50%)</t>
    </r>
    <r>
      <rPr>
        <b/>
        <sz val="10"/>
        <rFont val="Times New Roman"/>
        <family val="1"/>
        <charset val="238"/>
      </rPr>
      <t xml:space="preserve"> - Ruhig Roman, Ing. arch. Ing. PhD. </t>
    </r>
    <r>
      <rPr>
        <sz val="10"/>
        <rFont val="Times New Roman"/>
        <family val="1"/>
        <charset val="238"/>
      </rPr>
      <t>(50%)</t>
    </r>
  </si>
  <si>
    <r>
      <t xml:space="preserve">Řehák Ivan, akad. sochár </t>
    </r>
    <r>
      <rPr>
        <sz val="10"/>
        <rFont val="Times New Roman"/>
        <family val="1"/>
        <charset val="238"/>
      </rPr>
      <t>(100%)</t>
    </r>
  </si>
  <si>
    <r>
      <rPr>
        <sz val="10"/>
        <rFont val="Times New Roman"/>
        <family val="1"/>
        <charset val="238"/>
      </rPr>
      <t>Skoček Iľja, (60%)</t>
    </r>
    <r>
      <rPr>
        <b/>
        <sz val="10"/>
        <rFont val="Times New Roman"/>
        <family val="1"/>
        <charset val="238"/>
      </rPr>
      <t xml:space="preserve"> - Kalivodová Martina, </t>
    </r>
    <r>
      <rPr>
        <sz val="10"/>
        <rFont val="Times New Roman"/>
        <family val="1"/>
        <charset val="238"/>
      </rPr>
      <t>(40%)</t>
    </r>
  </si>
  <si>
    <r>
      <t xml:space="preserve">Šišková Zuzana Ing. arch. Ing. </t>
    </r>
    <r>
      <rPr>
        <sz val="10"/>
        <rFont val="Times New Roman"/>
        <family val="1"/>
        <charset val="238"/>
      </rPr>
      <t>(25%)</t>
    </r>
    <r>
      <rPr>
        <b/>
        <sz val="10"/>
        <rFont val="Times New Roman"/>
        <family val="1"/>
        <charset val="238"/>
      </rPr>
      <t xml:space="preserve"> - </t>
    </r>
    <r>
      <rPr>
        <sz val="10"/>
        <rFont val="Times New Roman"/>
        <family val="1"/>
        <charset val="238"/>
      </rPr>
      <t>Magulová Eliška (25%) -Indrišková Karin (25%)</t>
    </r>
    <r>
      <rPr>
        <b/>
        <sz val="10"/>
        <rFont val="Times New Roman"/>
        <family val="1"/>
        <charset val="238"/>
      </rPr>
      <t xml:space="preserve"> - </t>
    </r>
    <r>
      <rPr>
        <sz val="10"/>
        <rFont val="Times New Roman"/>
        <family val="1"/>
        <charset val="238"/>
      </rPr>
      <t>Talapková Katarína (25%)</t>
    </r>
  </si>
  <si>
    <r>
      <t xml:space="preserve">Šmiralová Monika, Ing. arch. </t>
    </r>
    <r>
      <rPr>
        <sz val="10"/>
        <rFont val="Times New Roman"/>
        <family val="1"/>
        <charset val="238"/>
      </rPr>
      <t>(4,545%) + 22 spoluatorov (po 4,545%)</t>
    </r>
  </si>
  <si>
    <r>
      <t xml:space="preserve">Šmiralová Monika, Ing. arch. </t>
    </r>
    <r>
      <rPr>
        <sz val="10"/>
        <rFont val="Times New Roman"/>
        <family val="1"/>
        <charset val="238"/>
      </rPr>
      <t>(4,55%) + 21 spoluatorov (po 4,55%)</t>
    </r>
  </si>
  <si>
    <t xml:space="preserve">Overenie muriva s posúdením - kasárne v Prešove </t>
  </si>
  <si>
    <t>SjF</t>
  </si>
  <si>
    <t xml:space="preserve">G </t>
  </si>
  <si>
    <t xml:space="preserve">D </t>
  </si>
  <si>
    <t>024STU-4/2023</t>
  </si>
  <si>
    <t>Ďuriš, Stanislav, prof. Ing. PhD.</t>
  </si>
  <si>
    <t>Budovanie laboratória medicínskej metrológie</t>
  </si>
  <si>
    <t>1.1.2023 - 31.12.2025</t>
  </si>
  <si>
    <t>016STU-4/2023</t>
  </si>
  <si>
    <t>Jančo Roland, prof. Ing., PhD.</t>
  </si>
  <si>
    <t>Portál publikácií "Strojnícky časopis - Journal of Mechanical Engineering"</t>
  </si>
  <si>
    <t>020STU-4/2023</t>
  </si>
  <si>
    <t>Palenčár Jakub, doc. Ing., PhD.</t>
  </si>
  <si>
    <t>Zavádzanie progresívnych metód prípravy študentov na digitalizáciu v metrológii</t>
  </si>
  <si>
    <t>021STU-4/2023</t>
  </si>
  <si>
    <t>Lipková Martina, Mgr., PhD.</t>
  </si>
  <si>
    <t>Stratégie rozvoja jazykových zručností s aplikáciou komputačných technológií pre zvýšenie efektívnosti odbornej komunikácie v cudzom jazyku</t>
  </si>
  <si>
    <t>003STU-4/2023</t>
  </si>
  <si>
    <t>Peciar Peter, doc. Ing., PhD.</t>
  </si>
  <si>
    <t>Implementácia inovačných postupov vo výučbe konštrukčných predmetov procesnej techniky</t>
  </si>
  <si>
    <t>030STU-4/2022</t>
  </si>
  <si>
    <t>Šooš Ľubomír, dr.h.c. prof. Ing. PhD.</t>
  </si>
  <si>
    <t>RORESA - Aplikácia rozšírenej reality v procese výučby výrobných strojov a systémov</t>
  </si>
  <si>
    <t>1.1.2022 - 31.12.2024</t>
  </si>
  <si>
    <t>050STU-4/2021</t>
  </si>
  <si>
    <t>Polóni Marián, prof. Ing. PhD.</t>
  </si>
  <si>
    <t>Experimentálna jednotka pre bakalárske a diplomové práce v zameraní spaľovacích motorov</t>
  </si>
  <si>
    <t>1.1.2021 - 31.12.2023</t>
  </si>
  <si>
    <t>012STU-4/2021</t>
  </si>
  <si>
    <t>Gulan, Martin, doc. Ing., PhD.</t>
  </si>
  <si>
    <t>Nízkonákladové miniatúrne didaktické prostriedky pre pedagogický proces automatického riadenia a mechatroniky na mikroradičových platformách</t>
  </si>
  <si>
    <t>024STU-4/2022</t>
  </si>
  <si>
    <t>Beniak Juraj, doc. Ing., PhD.</t>
  </si>
  <si>
    <t>Virtuálne laboratórium aditívnej výroby a reverzného inžinierstva</t>
  </si>
  <si>
    <t>038STU-4/2022</t>
  </si>
  <si>
    <t>Chmelko, Vladimír, prof. Ing., PhD.</t>
  </si>
  <si>
    <t>Laboratórna podpora interdisciplinárneho a projektovo orientovaného prístupu k výučbe predmetov strojného inžinierstva</t>
  </si>
  <si>
    <t>021STU-4/2022</t>
  </si>
  <si>
    <t>Macho Oliver, Ing., PhD.</t>
  </si>
  <si>
    <t>Aplikácia inovácií v oblasti práškových materiálov vo výučbe procesnej techniky</t>
  </si>
  <si>
    <t>032STU-4/2021</t>
  </si>
  <si>
    <t>Cyril Belavý Cyril,prof. Ing.,  CSc.</t>
  </si>
  <si>
    <t>Budovanie inovatívneho laboratória automatického riadenia pre podporu inteligentného priemyslu a bezkontaktnej výučby</t>
  </si>
  <si>
    <t>007STU-4/2021</t>
  </si>
  <si>
    <t>Šišmišová Dana, Ing., PhD.</t>
  </si>
  <si>
    <t>Budovanie laboratória elektrotechniky pre potreby inteligentného priemyslu s možnosťou bezkontaktnej výuky</t>
  </si>
  <si>
    <t>016STU-4/2022</t>
  </si>
  <si>
    <t>Olšiak Róbert, prof. Ing., PhD.</t>
  </si>
  <si>
    <t>Implementácia progresívnych metód výskumu a výsledkov ich aplikácie do procesu výučby predmetov experimentálneho charakteru v odbore energetických strojov a zariadení</t>
  </si>
  <si>
    <t>033STU-4/2022</t>
  </si>
  <si>
    <t>Križan Peter, doc. Ing., PhD.</t>
  </si>
  <si>
    <t>Tvorba a zavedenie certifikovaného kurzu pre CAx systémy s prvkami umelej inteligencie do výuky strojárskej konštrukcie</t>
  </si>
  <si>
    <t>013STU-4/2021</t>
  </si>
  <si>
    <t>Halaj Martin, doc. Ing., PhD.</t>
  </si>
  <si>
    <t>Posilnenie aktivizujúcich metód výučby v oblasti technického merania</t>
  </si>
  <si>
    <t>1/0302/23</t>
  </si>
  <si>
    <t>Sejč Pavol, prof. Ing., CSc.</t>
  </si>
  <si>
    <t xml:space="preserve">Výskum a vývoj technológie RES (Resistance Element Soldering) na spájanie rôznorodých materiálov </t>
  </si>
  <si>
    <t>1.1.2023 - 31.12.2026</t>
  </si>
  <si>
    <t>1/0533/23</t>
  </si>
  <si>
    <t>Výskum technologických a konštrukčných parametrov procesu lisovania kompozitného biopaliva z alternatívnych surovín</t>
  </si>
  <si>
    <t>1/0432/23</t>
  </si>
  <si>
    <t>Musil Miloš, prof. Ing., CSc.</t>
  </si>
  <si>
    <t>Vibrodiagnostika uvoľnených zverných spojov</t>
  </si>
  <si>
    <t>1/0497/23</t>
  </si>
  <si>
    <t>Úradníček Juraj, doc. Ing., PhD.</t>
  </si>
  <si>
    <t>Implementácia metódy Deep learning na predikciu trendových charakteristík porúch ložísk z merania vibračnej odozvy</t>
  </si>
  <si>
    <t>1/0675/22</t>
  </si>
  <si>
    <t>Analýza neistôt pri kalibrácií meradiel a prevodníkov</t>
  </si>
  <si>
    <t>1/0070/22</t>
  </si>
  <si>
    <t>Výskum a vývoj granulačného zariadenia pre výrobu kompozitných partikulárnych materiálov vhodných pre 3D tlač</t>
  </si>
  <si>
    <t>1.1.2022 - 31.12.2025</t>
  </si>
  <si>
    <t>1/0687/21</t>
  </si>
  <si>
    <t>Palenčár Rudolf, prof. Ing., CSc.</t>
  </si>
  <si>
    <t>Rozvoj metód vyhodnotenia meraní so zameraním na zabezpečenie nadväznosti meraní</t>
  </si>
  <si>
    <t>1/0665/21</t>
  </si>
  <si>
    <t>Matúš Miloš, doc. Ing., PhD.</t>
  </si>
  <si>
    <t>Výskum a optimalizácia technologických parametrov progresívnej aditívnej výroby efektívnych ochranných prostriedkov proti COVID-19</t>
  </si>
  <si>
    <t>APVV-20-0046</t>
  </si>
  <si>
    <t>Efektívne energetické zhodnotenie alternatívnych palív z odpadov v kogeneračných jednotkách.</t>
  </si>
  <si>
    <t>01.07.2021 - 30.06.2024</t>
  </si>
  <si>
    <t>APVV-20-0428</t>
  </si>
  <si>
    <t>Danko Ján, Ing., PhD.</t>
  </si>
  <si>
    <t>Výskum progresívnych metód znižovania prenosu hluku a vibrácií hnacieho ústrojenstva elektromobilov s využitím gumo-kovových dielov s podporou umelej inteligencie</t>
  </si>
  <si>
    <t>1.7.2021 - 30.6.2024</t>
  </si>
  <si>
    <t>APVV-20-0317</t>
  </si>
  <si>
    <t>Gabrišová Ľudmila, Mgr. Ing., PhD.</t>
  </si>
  <si>
    <t>Výskum a vývoj nových procesov získavania prchavých aróma aktívnych zlúčenín z biotechnologického média</t>
  </si>
  <si>
    <t>1.8.2021 - 30.06.2025</t>
  </si>
  <si>
    <t>APVV-18-0023</t>
  </si>
  <si>
    <t>Roháľ-Ilkiv Boris, prof. Ing., CSc.</t>
  </si>
  <si>
    <t>Efektívne metódy pre vnorené riadenie založené na optimalizácii</t>
  </si>
  <si>
    <t>APVV-19-0559</t>
  </si>
  <si>
    <t>Pokusová Marcela, prof. Ing., PhD.</t>
  </si>
  <si>
    <t>Modifikácia povrchu vybraných kovových materiálov počas elektrohydro- dynamického módu elektrolytno-plazmovej technológie</t>
  </si>
  <si>
    <t>01.07.2020 - 30.06.2023</t>
  </si>
  <si>
    <t>APVV-20-0346</t>
  </si>
  <si>
    <t>Magdolén Ľuboš, doc. Ing. PhD.</t>
  </si>
  <si>
    <t>Právne a technické aspekty zavádzania autonómnych vozidiel</t>
  </si>
  <si>
    <t>1.8.2021 -30.06.2023</t>
  </si>
  <si>
    <t>APVV-19-0607</t>
  </si>
  <si>
    <t>Optimalizované progresívne tvary a netradičné kompozitné suroviny ušľachtilých biopalív</t>
  </si>
  <si>
    <t>APVV-19-0538</t>
  </si>
  <si>
    <t>Žiaran Stanislav, prof. Ing., CSc.,</t>
  </si>
  <si>
    <t>Progresívny hybridný vysokootáčkový spriadací aktuátor</t>
  </si>
  <si>
    <t xml:space="preserve">APVV-21-0323 </t>
  </si>
  <si>
    <t>Vývoj nových metód izolácie fytosterolov z kukuričného oleja</t>
  </si>
  <si>
    <t>01.07.2022 - 31.12.2026</t>
  </si>
  <si>
    <t>APVV-21-0216</t>
  </si>
  <si>
    <t>Palenčár Rudolf, prof. Ing. CSc.</t>
  </si>
  <si>
    <t>Pokročilé matematické a štatistické metódy pre meranie a metrológiu</t>
  </si>
  <si>
    <t>01.07.2022 - 31.12.2025</t>
  </si>
  <si>
    <t>APVV -21-0406</t>
  </si>
  <si>
    <t>Gulan Ladislav, prof. Ing. PhD.</t>
  </si>
  <si>
    <t>Výskum systému mobilných manipulačných zariadení pre logistickú podporu hasičských a záchranárskych zborov</t>
  </si>
  <si>
    <t>01.07.2022 - 30.06.2025</t>
  </si>
  <si>
    <t>APVV-21-0173</t>
  </si>
  <si>
    <t>Biokompatibilné personalizované náhrady produkované technológiou spracovania taviteľného filamentu</t>
  </si>
  <si>
    <t>APVV -22-0436</t>
  </si>
  <si>
    <t>Dátová podpora riadenia procesu plynulého odlievania ocele na posilnenie výrobnej flexibility a environmentálnej udržateľnosti v Železiarňach Podbrezová</t>
  </si>
  <si>
    <t>APVV -22-0580</t>
  </si>
  <si>
    <t>Výskum vplyvu katodického a anodického procesu elektrolytnej plazmy na vlastnosti a integritu povrchu kovových materiálov</t>
  </si>
  <si>
    <t>01.07.2023 - 30.06.2026</t>
  </si>
  <si>
    <t>APVV -21-0195</t>
  </si>
  <si>
    <t>Výskum možnosti digitálnej transformácie kontinuálnych dopravných systémov</t>
  </si>
  <si>
    <t>Masaryk Michal, prof. Ing., PhD.</t>
  </si>
  <si>
    <t>Vývoj a experimentálne overenie klimaticky adaptívnej transparentnej fasády s viacstupňovým využívaním obnoviteľných zdrojov energie pre nízkoexergetické sálavé systémy</t>
  </si>
  <si>
    <t>APVV-19-0401</t>
  </si>
  <si>
    <t>Digitálne dvojča vozidla s podporou umelej inteligencie pre autonómne dopravné prostriedky</t>
  </si>
  <si>
    <t>SK-AT-20-0021</t>
  </si>
  <si>
    <t>Testbedy pre akceleráciu digitálnej transformácie malých a stredných podnikov</t>
  </si>
  <si>
    <t>01.04.2021 - 31.12.2023</t>
  </si>
  <si>
    <t>SK-UA-21-0071</t>
  </si>
  <si>
    <t>Využitie technológií inovatívnej syntézy pri vytváraní samočinných vretien</t>
  </si>
  <si>
    <t>01.02.2022 - 31.12.2023</t>
  </si>
  <si>
    <t>1224/2019</t>
  </si>
  <si>
    <t>Univerzitná a priemyselná výskumno-edukačná platforma recyklujúcej spoločnosti</t>
  </si>
  <si>
    <t>18.12.2019- 31.12.2026</t>
  </si>
  <si>
    <t>0180/2023</t>
  </si>
  <si>
    <t xml:space="preserve">Slovenská univerzitná a priemyselná edukačná platforma Európskej batériovej akadémie </t>
  </si>
  <si>
    <t>05.04.2023- 31.12.2025</t>
  </si>
  <si>
    <t>MH SR</t>
  </si>
  <si>
    <t>313012P612</t>
  </si>
  <si>
    <t>Automatizácia v procese výroby nákladných železničných vozidiel</t>
  </si>
  <si>
    <t>1.3.2019 - 31.1.2023</t>
  </si>
  <si>
    <t>313012P062</t>
  </si>
  <si>
    <t>Peciar Marián, prof. Ing., PhD.</t>
  </si>
  <si>
    <t>Výskum a vývoj zameraný na inováciu procesu výroby účinnejších odlučovačov ropných látok</t>
  </si>
  <si>
    <t>1.1.2019 - 30.06.2022</t>
  </si>
  <si>
    <t>Výskumná agentúra</t>
  </si>
  <si>
    <t>313011V334</t>
  </si>
  <si>
    <t>Magdolén Ľuboš, doc. Ing., PhD.</t>
  </si>
  <si>
    <t>Inovatívne riešenia pohonných, energetických a bezpečnostných komponentov dopravných prostriedkov</t>
  </si>
  <si>
    <t>1.9.2019- 30.6.2023</t>
  </si>
  <si>
    <t>313021X329</t>
  </si>
  <si>
    <t>Šooš Ľubomír, Prof. Ing., PhD., Peciar Marián, prof. Ing., PhD., Masaryk Michal, prof. Ing., PhD., Magdolén Ľuboš, doc. Ing., PhD., Hučko Branislav,prof. Ing., PhD.</t>
  </si>
  <si>
    <t>Advancing University Ca-pacity and Competence in Research, Development a Innovation)</t>
  </si>
  <si>
    <t>1.9.2019- 31.12.2023</t>
  </si>
  <si>
    <t>313022U737</t>
  </si>
  <si>
    <t>Priemyselný výskum a experimentálny vývoj zariadenia na adaptívne orbitálne obrábanie zváracích hrán osovo symetrických telies</t>
  </si>
  <si>
    <t>1.10.2020- 30.11.2023</t>
  </si>
  <si>
    <t>313011BUH7</t>
  </si>
  <si>
    <t>Výskum fyzikálnych, technických a materiálových aspektov vysokoteplotných reaktorov s potenciálom výroby vodíka</t>
  </si>
  <si>
    <t>1.2.2022- 31.12.2023</t>
  </si>
  <si>
    <t>Šooš Ľubomír, Dr.h.c. Prof. Ing., PhD., Peciar Marián, prof. Ing., PhD., Chmelko Vladimír, prof. Ing., PhD.</t>
  </si>
  <si>
    <t>Podpora výskumných činností excelentných laboratórií STU v Bratislave</t>
  </si>
  <si>
    <t>1.1.2020 - 31.12.2023</t>
  </si>
  <si>
    <t>Slovenská akadémia vied</t>
  </si>
  <si>
    <t>Gáliková Veronika, Mgr., PhD.</t>
  </si>
  <si>
    <t>Spoločné aspekty teoretickej fyziky a technických vied</t>
  </si>
  <si>
    <t>2022-2023</t>
  </si>
  <si>
    <t xml:space="preserve">EIT Manufacturing </t>
  </si>
  <si>
    <t>Juhás Martin, Ing, PhD.</t>
  </si>
  <si>
    <t>Learning Factories for Digital Transformation of SMEs II</t>
  </si>
  <si>
    <t>Gulan Martin, doc. Ing. PhD.</t>
  </si>
  <si>
    <t>EduDevRIS (21317)  EIT</t>
  </si>
  <si>
    <t>2021-2022</t>
  </si>
  <si>
    <t>Fekete Roman, prof. Ing., PhD.</t>
  </si>
  <si>
    <t>MoReCCU (23249)  EIT</t>
  </si>
  <si>
    <t>2023-2024</t>
  </si>
  <si>
    <t>TechSim Engineering s.r.o.</t>
  </si>
  <si>
    <t>FW01010462</t>
  </si>
  <si>
    <t>Výpočtová a experimentální podpora 3D tisku kovových komponent technologií DLMS a vystavených v provozu víceosému únavovému zatěžování</t>
  </si>
  <si>
    <t>3/2020 - 6/2023</t>
  </si>
  <si>
    <t>InMAS</t>
  </si>
  <si>
    <t>Interactive Manufacturing @ Schools</t>
  </si>
  <si>
    <t>Labelled PhD (23362)  EIT</t>
  </si>
  <si>
    <t>Schaeffleer Skalica spol. s r.o.</t>
  </si>
  <si>
    <t xml:space="preserve">O </t>
  </si>
  <si>
    <t>20/22</t>
  </si>
  <si>
    <t>Termálna analýza závodu II. Etapa</t>
  </si>
  <si>
    <t>19.9.2022 - 22.12.2022</t>
  </si>
  <si>
    <t>Mobility&amp;Innovation Production, s.r.o.</t>
  </si>
  <si>
    <t>37/22</t>
  </si>
  <si>
    <t>Realizácia vibračného testu batériového boxu</t>
  </si>
  <si>
    <t>1.10.2022 - 30.11.2022</t>
  </si>
  <si>
    <t>Vekamaf spol. s r.o.</t>
  </si>
  <si>
    <t>4/23</t>
  </si>
  <si>
    <t>Skúška technlógie peletovania pre dodaný materiál</t>
  </si>
  <si>
    <t>20.12.2022 --3.1.2023</t>
  </si>
  <si>
    <t>Schindler Dunajská Streda a.s.</t>
  </si>
  <si>
    <t>1/23</t>
  </si>
  <si>
    <t>Rezanie  vodným lúčom 15 vzoriek, meranie tvrdosti 15 vzoriek</t>
  </si>
  <si>
    <t>1.1.2023 - 9.1.2023</t>
  </si>
  <si>
    <t>OLO a.s.</t>
  </si>
  <si>
    <t>4/08</t>
  </si>
  <si>
    <t>Schrek Alexander, doc. Ing. PhD.</t>
  </si>
  <si>
    <t>Vypracovanie pevnostnej analýzy zasieťovania skládky</t>
  </si>
  <si>
    <t>20.1.2023 - 23.1.2023</t>
  </si>
  <si>
    <t>MAGNA STEYR Fahrzeugtechnik AG&amp;Co KG</t>
  </si>
  <si>
    <t>43/22</t>
  </si>
  <si>
    <t>Material AlSi10 MnMg T7 testing</t>
  </si>
  <si>
    <t>1.9.2022 - 30.11.2022</t>
  </si>
  <si>
    <t xml:space="preserve">Slovnaft, a.s. </t>
  </si>
  <si>
    <t>17/22</t>
  </si>
  <si>
    <t>Mlkvik Marek, doc. Ing., PhD.</t>
  </si>
  <si>
    <t>Experimenty a doplnenie CFD analýzy</t>
  </si>
  <si>
    <t>21.6.2022 - 13.12.2022</t>
  </si>
  <si>
    <t>SABRE, s.r..o.</t>
  </si>
  <si>
    <t>41/22</t>
  </si>
  <si>
    <t>Expertná štúdia na zníženie energetickej náročnosti triediacich liniek plastovného odpadu</t>
  </si>
  <si>
    <t>15.11.2022 - 13.2.2023</t>
  </si>
  <si>
    <t>Cloetta Slovakia s.r.o</t>
  </si>
  <si>
    <t>6/23</t>
  </si>
  <si>
    <t>Gabrišová Zuzana, doc. Ing. PhD.</t>
  </si>
  <si>
    <t>EDS analýza chemického zloženia kovových častíc s vyhodnotením vzorky 5ks</t>
  </si>
  <si>
    <t>IKO Sales Interantional NV</t>
  </si>
  <si>
    <t>5/23</t>
  </si>
  <si>
    <t>Analýza reológie a frakčného zloženia vzoriek vápenca BAU_01 a CAL_01</t>
  </si>
  <si>
    <t>3.2.2023 - 14.2.2023</t>
  </si>
  <si>
    <t>7/23</t>
  </si>
  <si>
    <t>Expertízne posúdenie technoógie procesu ohrevu Fillera</t>
  </si>
  <si>
    <t>6.3.2023 - 16.3.2023</t>
  </si>
  <si>
    <t>VERBAX s.r.o.</t>
  </si>
  <si>
    <t>40/22</t>
  </si>
  <si>
    <t>Expertná štúdia a analýza na zníženie tepelnej energetickej záťaže budov využitím pokročilých adaptívnych tieniacich technológii</t>
  </si>
  <si>
    <t>15.11.2022 - 7.3.2023</t>
  </si>
  <si>
    <t>Tatravagonka a.s. Poprad</t>
  </si>
  <si>
    <t>2/23</t>
  </si>
  <si>
    <t>Analýza frakčného zloženia vzorky oceľovej drte</t>
  </si>
  <si>
    <t>16.1.2023 -30.1.2023</t>
  </si>
  <si>
    <t>Ing. Ján Šlinský EKOplod</t>
  </si>
  <si>
    <t>29/22</t>
  </si>
  <si>
    <t>Tvorba technologicko-výrobnej dokumentácie vrátane statického posudku systému pestovania zeleniny pomocou mechanického ramena pod názvom AGROKRUH</t>
  </si>
  <si>
    <t>14.11.2022 - 10.2.2023</t>
  </si>
  <si>
    <t>8/23</t>
  </si>
  <si>
    <t>Expertízne posúdenie vplyvu vybraných vlastností Fillera v technológii procesu jeho ohrevu</t>
  </si>
  <si>
    <t>16.3.2023 - 5.4.2023</t>
  </si>
  <si>
    <t>Dopravný podnik Bratislava a.s.</t>
  </si>
  <si>
    <t>3/23</t>
  </si>
  <si>
    <t>Bošanský Miroslav, prof. Ing., CSc.</t>
  </si>
  <si>
    <t>Odborné posúdenie parametrov technickej špecifikácie na dodávku Prevodovky ZF 6HP 604 C 994182064504</t>
  </si>
  <si>
    <t>12.12 2022 - 10.03.2023</t>
  </si>
  <si>
    <t>REWILS, s.r.o.</t>
  </si>
  <si>
    <t>38/22</t>
  </si>
  <si>
    <t>Tvorba technickej dokumentácie automatizovaného výdajného vozíka na distribúciu ekologicky pestovanej zeleniny z malej rodinnej farmy</t>
  </si>
  <si>
    <t>Duynie s.r.o.</t>
  </si>
  <si>
    <t>9/23</t>
  </si>
  <si>
    <t>Stanovenie spalného tepla vzorky peliet</t>
  </si>
  <si>
    <t>22.3.2023 -5.5.2023</t>
  </si>
  <si>
    <t>Meranie tvrdosti</t>
  </si>
  <si>
    <t>17.4.2023 - 24.4.2023</t>
  </si>
  <si>
    <t>15/23</t>
  </si>
  <si>
    <t>Expertízne posúdenie vplyvu zmeny vstupnej suroviny v technológii procesu  Fillera v technológii procesu jeho ohrevu</t>
  </si>
  <si>
    <t>26.4.2023 - 18.5.2023</t>
  </si>
  <si>
    <t>adamec s.r.o.</t>
  </si>
  <si>
    <t>17/23</t>
  </si>
  <si>
    <t>EDS analýza chemického zloženia kovových častíc s vyhodnotením vzorky 2ks</t>
  </si>
  <si>
    <t>23.5 -25.5. 2023</t>
  </si>
  <si>
    <t>ALS SK, s.r.o.</t>
  </si>
  <si>
    <t>Stanovenie sypnej hmotnosti, granulometrického rozboru a tepôt tavenia pre 3 vzorky</t>
  </si>
  <si>
    <t xml:space="preserve">23.3. 2023 - 23.5.2023 </t>
  </si>
  <si>
    <t>21/23</t>
  </si>
  <si>
    <t>7.6.2023 - 9.6.2023</t>
  </si>
  <si>
    <t>24/23</t>
  </si>
  <si>
    <t>Expertízne posúdenie vplyvu zmeny vstupnej suroviny na tokové vlastnosti mletého vápenca</t>
  </si>
  <si>
    <t>16.6.2023 - 2.7.2023</t>
  </si>
  <si>
    <t>Materiálová analýza Pulley</t>
  </si>
  <si>
    <t>ALS Czech Republic, s.r.o.</t>
  </si>
  <si>
    <t>Stanovenie sypnej hmotnosti, granulometrického rozboru a tepôt tavenia pre 6 vzoriek</t>
  </si>
  <si>
    <t>18.5.2023 - 26.7.2023</t>
  </si>
  <si>
    <t>ANDRITZ KUFFERATH s.r.o.</t>
  </si>
  <si>
    <t>26/23</t>
  </si>
  <si>
    <t>Ťahová skúška</t>
  </si>
  <si>
    <t>17.7.2023 - 19.7.2023</t>
  </si>
  <si>
    <t>Damper dame testing</t>
  </si>
  <si>
    <t>1.1.2023- 30.7.2023</t>
  </si>
  <si>
    <t>HYCOPROJEKT, a.s.</t>
  </si>
  <si>
    <t>24/22</t>
  </si>
  <si>
    <t>Spracovanie komplexnej diagnostiky a posúdenie technického stavu technológie čerpacích staníc</t>
  </si>
  <si>
    <t xml:space="preserve">9.8.2022 - 9.8.2023 </t>
  </si>
  <si>
    <t>Wienerberger, s.r.o.</t>
  </si>
  <si>
    <t>23/23</t>
  </si>
  <si>
    <t>Stanovenie množstva energie spotrebovanej na výpal tehliarenského ílu a jej následná experimentálna verifikácia</t>
  </si>
  <si>
    <t>13.6.2023 - 25.8.2023</t>
  </si>
  <si>
    <t>HUHN PressTech spol. s r.o.</t>
  </si>
  <si>
    <t>35/23</t>
  </si>
  <si>
    <t>Test merania súčiniteľa trenia na 2 ks vzoriek</t>
  </si>
  <si>
    <t>20.10.2023 - 24.10.2023</t>
  </si>
  <si>
    <t>33/23</t>
  </si>
  <si>
    <t>Gabršová Zuzana, doc. Ing. PhD.</t>
  </si>
  <si>
    <t>34/23</t>
  </si>
  <si>
    <t>Hanon Systems Autopal services s.r.o.</t>
  </si>
  <si>
    <t>14/23</t>
  </si>
  <si>
    <t>Výskum a analýza supersonických dýz pre CO2</t>
  </si>
  <si>
    <t>22.4.2023 - 6.9.2023</t>
  </si>
  <si>
    <t>BOGE Elastmetall Slovakia, a.s.</t>
  </si>
  <si>
    <t>31/23</t>
  </si>
  <si>
    <t>Slow motion video otvárania bypasov</t>
  </si>
  <si>
    <t>13.10.2023 - 25.10.2023</t>
  </si>
  <si>
    <t>44/22</t>
  </si>
  <si>
    <t>Overenie technickej realizovateľnosti budúceho výskumno-vývojového testovacieho prostredia cestnej dopravy pre inteligentnú mobilitu v Slovenskej republike</t>
  </si>
  <si>
    <t>24.8.2023 - 18.10.2023</t>
  </si>
  <si>
    <t>VermiVital s.r.o.</t>
  </si>
  <si>
    <t>38/23</t>
  </si>
  <si>
    <t>Vykonanie testov radiálnej extrúznej  technológie originálneho materiálu  s možnosťou zaradenia potrebného dovlhčenia a následnej úpravy povrchu a tvaru</t>
  </si>
  <si>
    <t>9.11.2023 - 15.12.2023</t>
  </si>
  <si>
    <t>Characterization of cast aluminium alloy  AlSi10MnMg on real part</t>
  </si>
  <si>
    <t>30.7.2023 - 11.10.2023</t>
  </si>
  <si>
    <t>41/23</t>
  </si>
  <si>
    <t>Expertízne posúdenie vplyvuvybraných vlastností mletého vápenca rôznej špecifikácie na proces ohrevu</t>
  </si>
  <si>
    <t>22.11.203 - 1.12.2023</t>
  </si>
  <si>
    <t>45/23</t>
  </si>
  <si>
    <t>Test merania súčinizeľa trenia na 2ks vzoriek</t>
  </si>
  <si>
    <t>13.12.2023 - 15.12.2023</t>
  </si>
  <si>
    <t>TN Slovakia</t>
  </si>
  <si>
    <t>44/23</t>
  </si>
  <si>
    <t>Prototyp konštrukcie G1</t>
  </si>
  <si>
    <t>1.1.2023 31.11.2023</t>
  </si>
  <si>
    <t>EURAMET e.V</t>
  </si>
  <si>
    <t>22HLT02</t>
  </si>
  <si>
    <t>Affordable low-field MRI reference system (A4IM)</t>
  </si>
  <si>
    <t>01.09.2023 - 31.8.2026</t>
  </si>
  <si>
    <t>H2020</t>
  </si>
  <si>
    <t>Gulan Martin, doc. Ing., PhD.</t>
  </si>
  <si>
    <t>FrontSeat</t>
  </si>
  <si>
    <t>10.2022-9.2025</t>
  </si>
  <si>
    <t>21NRM05</t>
  </si>
  <si>
    <t>01.10.2022 - 30.9.2025</t>
  </si>
  <si>
    <t>International Visegrad Fund</t>
  </si>
  <si>
    <t>1.1.2022 - 31.12.2023</t>
  </si>
  <si>
    <t>Energetické strojárne, s.r.o.</t>
  </si>
  <si>
    <t>42/22</t>
  </si>
  <si>
    <t>Návrh tlakovej nádoby
pre aplikáciu laku vinutia elektromotorov</t>
  </si>
  <si>
    <t>12.2022 - 3.2023</t>
  </si>
  <si>
    <t>Lucian Blaga University of Sibiu</t>
  </si>
  <si>
    <t>2021-1-RO01-KA220-HED-000032258</t>
  </si>
  <si>
    <t>Velichová Daniela, doc.RNDr. , CSc.</t>
  </si>
  <si>
    <t>PYTHAGORAS</t>
  </si>
  <si>
    <t>01.2.2022 - 31.1.2025</t>
  </si>
  <si>
    <t>2022-1-SK01-KA220-VET-000088988</t>
  </si>
  <si>
    <t>Križan Peter, doc. Ing. PhD.</t>
  </si>
  <si>
    <t>Project for Assessment and Support of Key Skills/Competences</t>
  </si>
  <si>
    <t>1.9.2022 - 31. 08. 2024</t>
  </si>
  <si>
    <t>Wertheim T s.r.o., D.Streda</t>
  </si>
  <si>
    <t>34/22</t>
  </si>
  <si>
    <t>Morávek Ivan, Ing., PhD.</t>
  </si>
  <si>
    <t>Výroba ozubených kolies podľa výkresu</t>
  </si>
  <si>
    <t>21.11.2022 - 29.11.2022</t>
  </si>
  <si>
    <t>Volkswagen Slovakia a.s.,
BA</t>
  </si>
  <si>
    <t>35/22</t>
  </si>
  <si>
    <t>Králik Marián, doc. Ing., PhD.</t>
  </si>
  <si>
    <t>Výučba vo Volkswagene, a.s. Bratislava</t>
  </si>
  <si>
    <t>11_2022</t>
  </si>
  <si>
    <t>36/22</t>
  </si>
  <si>
    <t>12_2022</t>
  </si>
  <si>
    <t>ZVL Slovakia, a.s.</t>
  </si>
  <si>
    <t>Školenie Prevody</t>
  </si>
  <si>
    <t>12.10.2022 - 14.12.2022</t>
  </si>
  <si>
    <t>Atamas Pavlo</t>
  </si>
  <si>
    <t>12/22</t>
  </si>
  <si>
    <t xml:space="preserve">Intenzívny online kurz sloveského jazyka </t>
  </si>
  <si>
    <t xml:space="preserve">Skúška zo sloveského jazyka </t>
  </si>
  <si>
    <t>Daniil Hryhoruk</t>
  </si>
  <si>
    <t>Ziborov Nikita</t>
  </si>
  <si>
    <t>Slovenské elektrárne , a.s.</t>
  </si>
  <si>
    <t>7/09</t>
  </si>
  <si>
    <t>Urban František, prof. Ing., CSc.</t>
  </si>
  <si>
    <t>Nezávislé posudzovanie materiálov</t>
  </si>
  <si>
    <t>Alexandra Orlova</t>
  </si>
  <si>
    <t>Izai Vladyslav</t>
  </si>
  <si>
    <t>Vadym Hres</t>
  </si>
  <si>
    <t>Mykola Chovban</t>
  </si>
  <si>
    <t>Oleksandr Shcyryi</t>
  </si>
  <si>
    <t>Oleksii Ozyrskyi</t>
  </si>
  <si>
    <t>Rektorát STU</t>
  </si>
  <si>
    <t>10/23</t>
  </si>
  <si>
    <t>gravírovanie na medailu</t>
  </si>
  <si>
    <t>Stavebná fakulta STU</t>
  </si>
  <si>
    <t>13/23</t>
  </si>
  <si>
    <t>Zhotovenie kladivka pre implementáciu silového snímača do štandartizovaného zdroja kročakového hluku BK3204</t>
  </si>
  <si>
    <t>30.03.2023 - 4.4.2023</t>
  </si>
  <si>
    <t>Nikolai Rodiukov</t>
  </si>
  <si>
    <t>Vladimir Donets</t>
  </si>
  <si>
    <t>Vladyslav Melnyk</t>
  </si>
  <si>
    <t>11/23</t>
  </si>
  <si>
    <t>Vitalli Saienko</t>
  </si>
  <si>
    <t>Eremenko Anton</t>
  </si>
  <si>
    <t>Anastasiia Sukhovii</t>
  </si>
  <si>
    <t>Viktor Hanchak</t>
  </si>
  <si>
    <t>12/23</t>
  </si>
  <si>
    <t>4_2023</t>
  </si>
  <si>
    <t>18/23</t>
  </si>
  <si>
    <t>18.9.2023 - 19.5.2023</t>
  </si>
  <si>
    <t>SOVA Digital a.s.</t>
  </si>
  <si>
    <t>školenie kurzu Čerpadlá ( čerpacia technika)</t>
  </si>
  <si>
    <t>14. 4.2023- 21.4.2023</t>
  </si>
  <si>
    <t>22/23</t>
  </si>
  <si>
    <t>9.6.2023 - 26.6.2023</t>
  </si>
  <si>
    <t>19/23</t>
  </si>
  <si>
    <t>8.6.2023 - 23.6.2023</t>
  </si>
  <si>
    <t>SIDAT Digital, s.r.o.</t>
  </si>
  <si>
    <t>Školenie základy programovania PLC</t>
  </si>
  <si>
    <t>12.9.2023-14.9.2023</t>
  </si>
  <si>
    <t>SvF STU v Bratislave</t>
  </si>
  <si>
    <t>30/23</t>
  </si>
  <si>
    <t>Výroba redukčných tŕňov na upevnenie odrazových hranolov</t>
  </si>
  <si>
    <t>11.10.2023 - 16.10.2023</t>
  </si>
  <si>
    <t>Zväz automobilového priemyslu SR</t>
  </si>
  <si>
    <t>Recenzia, kontrola a poznámky k úlohám A3, D3 a účasť na meetingoch podľa požiadavky objednávateľa</t>
  </si>
  <si>
    <t>15.6.2023 - 29.9.2023</t>
  </si>
  <si>
    <t>Centrum vedecko-technických informácii Slovenskej republiky</t>
  </si>
  <si>
    <t>32/23</t>
  </si>
  <si>
    <t>Prezentácia zariadenia: Automatizované zariadenie na varenie piva v EXPO stage-i na konferencii COINTT 2023 v dňoch 24.10.2023 a 25.10.2023</t>
  </si>
  <si>
    <t>24.10.2023 - 25.10.2023</t>
  </si>
  <si>
    <t>28/23</t>
  </si>
  <si>
    <t>14.9.2023 - 26.9.2023</t>
  </si>
  <si>
    <t>Pilotné školenie priemyselnej údržby</t>
  </si>
  <si>
    <t xml:space="preserve">Český metrologický institut </t>
  </si>
  <si>
    <t>25/23</t>
  </si>
  <si>
    <t>Ďuriš Stanislav, prof. Ing., PhD.</t>
  </si>
  <si>
    <t>Expertní oponentní posouzení a realizace oponentního řízení projektu EMPIR ( 5. výzva) s a  participací ČMI</t>
  </si>
  <si>
    <t>26.7.2023 - 11.10.2023</t>
  </si>
  <si>
    <t>MERTC, s.r.o.</t>
  </si>
  <si>
    <t>Školenie pracovníkov</t>
  </si>
  <si>
    <t>Slovenská spoločnosť chemického inžinierstva</t>
  </si>
  <si>
    <t>43/23</t>
  </si>
  <si>
    <t>Výroba dielcov laboratórnej kolóny</t>
  </si>
  <si>
    <t>27.11.2023 - 30.11.2023</t>
  </si>
  <si>
    <t>Nafta a.s.</t>
  </si>
  <si>
    <t>Školenie turbín a kompresorov</t>
  </si>
  <si>
    <t>14.12.2023 - 15.12.2023</t>
  </si>
  <si>
    <t>37/23</t>
  </si>
  <si>
    <t>7.11.2023 - 21.11.2023</t>
  </si>
  <si>
    <t>Správa štátnych hmotných rezerv SR</t>
  </si>
  <si>
    <t>27/23</t>
  </si>
  <si>
    <t>Technická špecifikácia a konzultácie</t>
  </si>
  <si>
    <t>20.7.2023 - 7.12.2023</t>
  </si>
  <si>
    <t>Tampere University of Applied Sciences Ltd (TAMK),</t>
  </si>
  <si>
    <t>2021-1-FI01-KA220-HED-000027535</t>
  </si>
  <si>
    <t>DigiSTEM</t>
  </si>
  <si>
    <t>1.12.2021 - 30.11.2024</t>
  </si>
  <si>
    <t>Green Deal strategies for V4 countries: The needs and challenges to reach low-carbon industry (CCUV4)</t>
  </si>
  <si>
    <t>Standardisation for safe implant scanning in MRI (STASIS)</t>
  </si>
  <si>
    <t>5_2023</t>
  </si>
  <si>
    <t xml:space="preserve">Skúška zo slovenského jazyka </t>
  </si>
  <si>
    <t>SAAIC Národná agentúra programu Erasmus+ pre vzdelávanie a odbornú prípravu</t>
  </si>
  <si>
    <t>1/0130/20</t>
  </si>
  <si>
    <t>prof. Ing. Miglierini Marcel, DrSc.</t>
  </si>
  <si>
    <t>Hyperjemné interakcie medzi jadrom a elektrónovým obalom ako nástroj špeciačnej analýzy železa</t>
  </si>
  <si>
    <t>1/0731/20</t>
  </si>
  <si>
    <t>Ing. Daniel Arbet, PhD.</t>
  </si>
  <si>
    <t>Rozvoj metód zvyšovania efektivity systémov na konverziu energie na čipe</t>
  </si>
  <si>
    <t>1/0049/20</t>
  </si>
  <si>
    <t>doc. Ing. Andrej Babinec, PhD.</t>
  </si>
  <si>
    <t>Modelovanie a riadenie biosystémov</t>
  </si>
  <si>
    <t>1/0733/20</t>
  </si>
  <si>
    <t>doc. Ing. Jaroslav Kováč, PhD.</t>
  </si>
  <si>
    <t>Vývoj a charakterizácia progresívnych substrátov pre povrchovo zosilnený Ramanovský rozptyl (SERS) vhodných pre environmentálne senzory</t>
  </si>
  <si>
    <t>1/0529/20</t>
  </si>
  <si>
    <t>doc. Ing. Miroslav Mikolášek, PhD.</t>
  </si>
  <si>
    <t>Výskum progresívnych heteroštruktúr pre foto-elektrochemické a optoelektronické aplikácie</t>
  </si>
  <si>
    <t>1/0554/20</t>
  </si>
  <si>
    <t>Ing. Marián Marton, PhD.</t>
  </si>
  <si>
    <t>Syntéza uhlíkových nanomateriálov z kvapalných prekurzorov</t>
  </si>
  <si>
    <t>2/0084/20</t>
  </si>
  <si>
    <t>prof. Ing. Vladimír Nečas, PhD.</t>
  </si>
  <si>
    <t>Vysokoodolné polovodičové senzory ionizujúceho žiarenia pre využitie v radiačnom prostredí</t>
  </si>
  <si>
    <t>1/0135/20</t>
  </si>
  <si>
    <t>doc. Ing. Rastislav Dosoudil, PhD.</t>
  </si>
  <si>
    <t>Keramické a flexibilné kompozitné materiály s riadenou modifikáciou ich elektromagnetických vlastností</t>
  </si>
  <si>
    <t>1/0395/20</t>
  </si>
  <si>
    <t>Ing. Jarmila Degmová, PhD.</t>
  </si>
  <si>
    <t>Konštrukčné materiály jadrových zariadení</t>
  </si>
  <si>
    <t>2/0072/20</t>
  </si>
  <si>
    <t>Ing. Eugen Antal, PhD</t>
  </si>
  <si>
    <t>Moderné metódy spracovania šifrovaných archívnych dokumentov</t>
  </si>
  <si>
    <t>1/0045/21</t>
  </si>
  <si>
    <t>prof. Ing. René Harťanský, PhD.</t>
  </si>
  <si>
    <t>Elektromagnetická kompatibilita bezdrôtových IoT zariadení</t>
  </si>
  <si>
    <t>1/0760/21</t>
  </si>
  <si>
    <t>prof. Ing. Viera Stopjaková, PhD.</t>
  </si>
  <si>
    <t>Rozvoj a implementácia zberačov energie na čipe</t>
  </si>
  <si>
    <t>1/0416/21</t>
  </si>
  <si>
    <t>prof. Ing. Justín Murín, DrSc.</t>
  </si>
  <si>
    <t>Pokročilé numerické metódy modelovania a simulácie nosníkov všeobecného prierezu vyrobených z homogénnych i funkčne gradovaných materiálov</t>
  </si>
  <si>
    <t>1/0615/21</t>
  </si>
  <si>
    <t>Tienenie rádioaktívnych materiálov v jadrových zariadeniach a v medicíne</t>
  </si>
  <si>
    <t>1/0677/21</t>
  </si>
  <si>
    <t>Ing. Anton Kuzma, PhD.</t>
  </si>
  <si>
    <t>Fotonické vláknové senzory s 3Dnanoštruktúrou na báze polymérnych materiálov</t>
  </si>
  <si>
    <t>1/0789/21</t>
  </si>
  <si>
    <t>prof. Ing. Ivan Hotový, DrSc.</t>
  </si>
  <si>
    <t>Nanoštruktúrne polovodivé materiály a ich integrácia do chemoodporových senzorov plynov a do senzorov
ťažkých kovov</t>
  </si>
  <si>
    <t>2/0055/21</t>
  </si>
  <si>
    <t>Ing. Tomáš Váry, PhD.</t>
  </si>
  <si>
    <t>Štúdium nízkomolekulových \pi-konjugovaných derivátov tiofénu vhodných ako organické polovodiče</t>
  </si>
  <si>
    <t>1/0107/22</t>
  </si>
  <si>
    <t>doc. Ing. Erik Kučera, PhD.</t>
  </si>
  <si>
    <t>Moderné metódy HMI pre riadenie kyberneticko-fyzikálnych systémov</t>
  </si>
  <si>
    <t>2/0165/22</t>
  </si>
  <si>
    <t>Mgr. Martin Konôpka, PhD.</t>
  </si>
  <si>
    <t>Hľadanie optimálnych štruktúrnych a elektronických vlastností organických polovodičových vrstiev</t>
  </si>
  <si>
    <t>2022-2025</t>
  </si>
  <si>
    <t>1/0631/22</t>
  </si>
  <si>
    <t>Ing. Marian Vojs, PhD.</t>
  </si>
  <si>
    <t>3D diamantové elektródy pre vysoko-efektívne čistenie a dezinfekciu odpadových vôd</t>
  </si>
  <si>
    <t>1/0202/23</t>
  </si>
  <si>
    <t>prof. Ing. Jarmila Pavlovičová, PhD.</t>
  </si>
  <si>
    <t>AIDabiomeDIA Umelá inteligencia vo vývoji pokročilých metód biometrie a medicínskej diagnostiky</t>
  </si>
  <si>
    <t>1/0621/23</t>
  </si>
  <si>
    <t>prof. Ing. Martin Weis, DrSc.</t>
  </si>
  <si>
    <t>Vývoj technológie prípravy organických tranzistorov ako senzorov s molekulárnou selektivitou pre včasnú detekciu rakoviny</t>
  </si>
  <si>
    <t>1/0711/23</t>
  </si>
  <si>
    <t>prof. Ing. Alexander Šatka, CSc.</t>
  </si>
  <si>
    <t>Analýza vlastností polovodičových štruktúr a prvkov špeciálnymi mikroskopickými metódami</t>
  </si>
  <si>
    <t>1/0543/23</t>
  </si>
  <si>
    <t>doc. Ing. Juraj Marek, PhD.</t>
  </si>
  <si>
    <t>Analýza vlastností inovatívnych výkonových prvkov a ich vplyvu na spoľahlivosť a životnosť v aplikačných podmienkach</t>
  </si>
  <si>
    <t>1/0605/23</t>
  </si>
  <si>
    <t>prof. Ing. Gregor Rozinaj, PhD.</t>
  </si>
  <si>
    <t>InteRViR - Integrácia reálneho a virtuálneho sveta v prostredí zmiešanej reality</t>
  </si>
  <si>
    <t>1/0623/23</t>
  </si>
  <si>
    <t>Ing. Michal Mičjan, PhD.</t>
  </si>
  <si>
    <t>Výskum a vývoj technológie prípravy plynových senzorov vyrobených z roztokov, ako aj ich metodiky charakterizácie s cieľovým použitím v systémoch na monitorovanie ovzdušia</t>
  </si>
  <si>
    <t>1/0637/23</t>
  </si>
  <si>
    <t>prof. Ing. Danica Rosinová, PhD.</t>
  </si>
  <si>
    <t>Robustné riadenie kyberneticko-fyzikálnych systémov</t>
  </si>
  <si>
    <t>1/0390/23</t>
  </si>
  <si>
    <t>Ing. Jozef Bendík, PhD.</t>
  </si>
  <si>
    <t>Výskum vplyvu e-mobility, batériových úložísk, distribuovanej výroby a ich vzájomnej interakcie na prevádzku distribučnej sústavy</t>
  </si>
  <si>
    <t>1/0105/23</t>
  </si>
  <si>
    <t>prof. Ing. Pavol Zajac, PhD.</t>
  </si>
  <si>
    <t>Postkvantová kryptografia odolná voči postranným kanálom</t>
  </si>
  <si>
    <t>APVV-18-0273</t>
  </si>
  <si>
    <t>doc. Ing. Andrea Šagátová, PhD.</t>
  </si>
  <si>
    <t>Radiačne odolnejší senzor pre RTG zobrazovanie vyššej kvality</t>
  </si>
  <si>
    <t>1.7.2019-30.6.2023</t>
  </si>
  <si>
    <t>APVV-18-0028</t>
  </si>
  <si>
    <t>Mgr. Marek Pípa, PhD.</t>
  </si>
  <si>
    <t>Výskum a optimalizácia konštrukcie a materiálového zloženia káblov pre náročné požiadavky prostredí koncepcie Priemysel 4.0</t>
  </si>
  <si>
    <t>Hl.rieš.: VUKI</t>
  </si>
  <si>
    <t>APVV-18-0029</t>
  </si>
  <si>
    <t>doc. Ing. Juraj Packa, PhD.</t>
  </si>
  <si>
    <t>Výskum nových polyesterových a polyesterimidových živičnatých kompozitov s cieľom zvýšenia adhézie a flexibility impregnantov</t>
  </si>
  <si>
    <t>APVV-19-0220</t>
  </si>
  <si>
    <t>Ontologická reprezentácia pre bezpečnosť informačných systémov</t>
  </si>
  <si>
    <t>1.7.2020-30.6.2024</t>
  </si>
  <si>
    <t>APVV-19-0392</t>
  </si>
  <si>
    <t>Rozvoj zberačov energie na čipe pre energeticky-autonómne elektronické systémy</t>
  </si>
  <si>
    <t>1.7.2020-31.12.2023</t>
  </si>
  <si>
    <t>APVV-19-0406</t>
  </si>
  <si>
    <t>Výskum a vývoj senzorov a aktuátorov vyrobených z polymérnych monofilov</t>
  </si>
  <si>
    <t>1.7.2020-30.6.2023</t>
  </si>
  <si>
    <t>APVV-19-0436</t>
  </si>
  <si>
    <t>prof. Ing. Peter Farkaš, DrSc.</t>
  </si>
  <si>
    <t>Nové informačné a komunikačné technológie pre budúcu informačnú infraštruktúru</t>
  </si>
  <si>
    <t>APVV-19-0049</t>
  </si>
  <si>
    <t>prof. Ing. Vladimír Šály, PhD.</t>
  </si>
  <si>
    <t>Výskum starnutia elektroizolačných systémov, zmeny životnosti používaných materiálov po zavedení nových EÚ regulácií (RoHS, REACH)</t>
  </si>
  <si>
    <t>APVV-20-0010</t>
  </si>
  <si>
    <t>Ing. Vladimír Kršjak, PhD.</t>
  </si>
  <si>
    <t>Výskum vplyvu hélia na radiačné krehnutie modelových zliatin</t>
  </si>
  <si>
    <t>1.7.2021-30.6.2025</t>
  </si>
  <si>
    <t>APVV-20-0042</t>
  </si>
  <si>
    <t>Mikroelektromechanické senzory s rádiofrekvenčným prenosom</t>
  </si>
  <si>
    <t>APVV-20-0157</t>
  </si>
  <si>
    <t>prof. Ing. František Janíček, PhD.</t>
  </si>
  <si>
    <t>Efektívne prepojenie energetických systémov miest pomocou pokročilých otvorených technológii</t>
  </si>
  <si>
    <t>1.7.2021-31.12.2024</t>
  </si>
  <si>
    <t>APVV-20-0300</t>
  </si>
  <si>
    <t>Tieniace vlastnosti materiálov využívaných v radiačnej ochrane</t>
  </si>
  <si>
    <t xml:space="preserve">APVV-20-0310 </t>
  </si>
  <si>
    <t>Výskum a vývoj pokročilých organických materiálov a štruktúr pre prípravu senzorov plynov pomocou technológie inkjet tlače</t>
  </si>
  <si>
    <t>1.8.2021-30.6.2024</t>
  </si>
  <si>
    <t>APVV-20-0437</t>
  </si>
  <si>
    <t>Fotonické labortórium na čipe: výskum a vývoj platformy plazmonického senzora pre okamžitú detekciu zložiek v roztokoch</t>
  </si>
  <si>
    <t>APVV-20-0111</t>
  </si>
  <si>
    <t>Pokročilé lítiové batérie s dlhou životnosťou</t>
  </si>
  <si>
    <t>Hl.rieš.: CEMEA SAV</t>
  </si>
  <si>
    <t>APVV-20-0220</t>
  </si>
  <si>
    <t>Moderné elektronické súčiastky na báze ultraširokopásmového polovodiča Ga2O3 pre budúce vysokonapäťové aplikácie</t>
  </si>
  <si>
    <t>Hl.rieš.: ELÚ SAV,v.v.i.</t>
  </si>
  <si>
    <t xml:space="preserve">APVV-20-0266 </t>
  </si>
  <si>
    <t>prof. Ing. Daniel Donoval, DrSc.</t>
  </si>
  <si>
    <t>Aplikácia moderných výkonových tranzistorov na báze široko pásmových polovodičov a analýza ich spoľahlivosť</t>
  </si>
  <si>
    <t>Hl.rieš.: NanoDesign, s.r.o.</t>
  </si>
  <si>
    <t>APVV-21-0125</t>
  </si>
  <si>
    <t>doc. Ing. Peter Drahoš, PhD.</t>
  </si>
  <si>
    <t>Experimentálna platforma pre digitálne technológie Industry 4.0</t>
  </si>
  <si>
    <t>1.7.2022-30.6.2026</t>
  </si>
  <si>
    <t>APVV-21-0278</t>
  </si>
  <si>
    <t xml:space="preserve">prof. Ing. Ivan Hotový, DrSc. </t>
  </si>
  <si>
    <t>Nanoštrukturované tenkovrstvové materiály vyznačujúce sa slabými väzbovými interakciami pre elektronické a senzorické aplikácie</t>
  </si>
  <si>
    <t>APVV-21-0352</t>
  </si>
  <si>
    <t>prof. Ing. František Duchoň, PhD.</t>
  </si>
  <si>
    <t>Navigačný stack pre autonómne drony v priemyselnom prostredí</t>
  </si>
  <si>
    <t>1.7.2022-30.6.2024</t>
  </si>
  <si>
    <t>APVV-21-0365</t>
  </si>
  <si>
    <t>Ing. Martin Florovič, PhD.</t>
  </si>
  <si>
    <t>Moderné nanomembránové heteroštruktúry na báze GaAs pre vysoko produktívne vysokofrekvenčné prvky</t>
  </si>
  <si>
    <t>1.7.2022-30.6.2025</t>
  </si>
  <si>
    <t>APVV-21-0509</t>
  </si>
  <si>
    <t>Diagnostický telemedicínsky systém pre automatizované vyhodnocovanie krvného tlaku s využitím miniatúrnych IoT zariadení a neurónových sietí</t>
  </si>
  <si>
    <t>APVV-21-0170</t>
  </si>
  <si>
    <t>Ing. Jakub Lüley, PhD.</t>
  </si>
  <si>
    <t>Rozšírenie národného etalónu v kľúčovej oblasti pre hospodárstvo SR</t>
  </si>
  <si>
    <t>1.7.2022-31.12.2024</t>
  </si>
  <si>
    <t>Hl.rieš.: Slovenský metrologický ústav</t>
  </si>
  <si>
    <t>APVV-21-0231</t>
  </si>
  <si>
    <t>Tranzistory na báze 2D kovových chalkogenidov pripravených teplom</t>
  </si>
  <si>
    <t>APVV-21-0272</t>
  </si>
  <si>
    <t>Štúdium elektrónových vlastností 2D materiálov ultra presnými metódami kvantového Monte Carla</t>
  </si>
  <si>
    <t>Hl.rieš.: FÚ SAV,v.v.i.</t>
  </si>
  <si>
    <t>APVV-22-0169</t>
  </si>
  <si>
    <t>prof. Ing. Ivan Sekaj, PhD.</t>
  </si>
  <si>
    <t>Neuroevolúcia riadenia</t>
  </si>
  <si>
    <t>1.7.2023-30.6.2027</t>
  </si>
  <si>
    <t>APVV-22-0304</t>
  </si>
  <si>
    <t>doc. Ing. Branislav Vrban, PhD.</t>
  </si>
  <si>
    <t>Neutrónová defektoskopia perspektívnych tepelných výmenníkov</t>
  </si>
  <si>
    <t>1.7.2023-31.12.2026</t>
  </si>
  <si>
    <t>APVV-22-0408</t>
  </si>
  <si>
    <t>Ing. Miroslav Novota, PhD.</t>
  </si>
  <si>
    <t>Vývoj systému monitorovania biomarkerov rakoviny s využitím senzorov organickej elektroniky</t>
  </si>
  <si>
    <t>1.7.2023-30.6.2026</t>
  </si>
  <si>
    <t>APVV-22-0606</t>
  </si>
  <si>
    <t>Metódy umelej inteligencie na podporu diagnostiky v oftalmológii</t>
  </si>
  <si>
    <t>APVV-22-0115</t>
  </si>
  <si>
    <t>doc. Ing. Peter Bokes, PhD.</t>
  </si>
  <si>
    <t>Nano-funkcionalizácia kvapalín pre olejové transformátory</t>
  </si>
  <si>
    <t>Hl.rieš.: ÚEF SAV,v.v.i.</t>
  </si>
  <si>
    <t>APVV-22-0132</t>
  </si>
  <si>
    <t>Bezanódové tuholátkové lítiové batérie</t>
  </si>
  <si>
    <t>APVV-22-0382</t>
  </si>
  <si>
    <t>Perspektívne detektory ionizujúceho žiarenia pre nepokryté energetické okno neutrónov</t>
  </si>
  <si>
    <t>MVP</t>
  </si>
  <si>
    <t>Ing. Dominik Janecký</t>
  </si>
  <si>
    <t>Použitie zmiešanej reality ako terapeutického nástroja zvládania fóbie</t>
  </si>
  <si>
    <t>1.10.2022-30.9.2023</t>
  </si>
  <si>
    <t>Ing. Michal Pifko</t>
  </si>
  <si>
    <t>Mikroelektródové polia tvarované laserovou abláciou na báze bórom dopovaného diamantu pre elektrochemické senzory</t>
  </si>
  <si>
    <t>Ing. Matej Matuš</t>
  </si>
  <si>
    <t>Štúdium emisných a záchytných procesov v moderných tranzistorových štruktúrach pre vysokofrekvenčné a výkonové aplikácie</t>
  </si>
  <si>
    <t>Ing. Filip Žemla</t>
  </si>
  <si>
    <t>Sprístupnenie dát PLC zariadení na lokálnej a cloudovej sieti s využitím lokálneho servera</t>
  </si>
  <si>
    <t>Ing. Jakub Krchnák</t>
  </si>
  <si>
    <t>Zariadenie pre meranie veľkých anténnych systémov</t>
  </si>
  <si>
    <t>Ing. Andrej Novák</t>
  </si>
  <si>
    <t>Inovácia dátovej analýzy Timepix3 detektorov s novými radiačne odolnými senzormi</t>
  </si>
  <si>
    <t>Ing. Ján Šefčík</t>
  </si>
  <si>
    <t>Automatický balančný mechatronický systém</t>
  </si>
  <si>
    <t xml:space="preserve">Ing. Michal Hausner </t>
  </si>
  <si>
    <t>Optimalizácia procesu výroby a charakterizácie moderných vlnovodných štruktúr a prvkov</t>
  </si>
  <si>
    <t>Ing. Karol Hilko</t>
  </si>
  <si>
    <t>Meracia hlavica na snímanie Barkhausenovho šumu</t>
  </si>
  <si>
    <t xml:space="preserve">Ing. Vratislav Režo </t>
  </si>
  <si>
    <t>Preplachová stanica pre tlačiarenské hlavy Fujifilm Dimatix DMP-2850</t>
  </si>
  <si>
    <t>Ing. Adam Gavula</t>
  </si>
  <si>
    <t>Návrh algoritmu na potlačenie kmitov podvozku mobilného robota</t>
  </si>
  <si>
    <t>Ing. Tomáš Vincze</t>
  </si>
  <si>
    <t>Vývoj plynového senzora na báze oxidov medi pripravené pomocou technológie sol-gel</t>
  </si>
  <si>
    <t>Vendula Filová</t>
  </si>
  <si>
    <t>Vývoj metodiky detekce rychlých neutronů pomocí detektorů latentních stop</t>
  </si>
  <si>
    <t>Ing. Lenka Hašková</t>
  </si>
  <si>
    <t xml:space="preserve">Pokročilá automatizovaná analýza magnetických parametrov v reálnom čase - aparatúra na nedeštruktívne testovanie; pokračovanie </t>
  </si>
  <si>
    <t>Mansi Bhatnagar</t>
  </si>
  <si>
    <t>Smart Grid Power Adaptive System by Hybridizing Meta- Heuristic Optimization Techniques</t>
  </si>
  <si>
    <t>Ing. Michal Sobota</t>
  </si>
  <si>
    <t xml:space="preserve">Štúdium stability organických elektrochemických tranzistorov </t>
  </si>
  <si>
    <t>Vivek Dwivedi</t>
  </si>
  <si>
    <t>Design and Development of an Adaptive Camera System for Virtual Teleport</t>
  </si>
  <si>
    <t>Ing. Šimon Berta</t>
  </si>
  <si>
    <t>Systém piezoelektrického zberu energie</t>
  </si>
  <si>
    <t>20.12.2023-30.11.2024</t>
  </si>
  <si>
    <t>Ing. Michal Dzuriš</t>
  </si>
  <si>
    <t>Úprava vyhodnocovacej časti zariadenia pre meranie veľkých anténnych systémov</t>
  </si>
  <si>
    <t>Návrh bloku zodpovedného za úpravu signálu pre zariadenie na meranie veľkých anténnych systémov</t>
  </si>
  <si>
    <t>Ing. Michal Miloslav Uličný</t>
  </si>
  <si>
    <t>Validácia a verifikácia multifyzikálnych simulácií a reálnych experimentov na PEM palivovom článku</t>
  </si>
  <si>
    <t>Moderné HMI v zmiešanej realite pre Robot Operating System</t>
  </si>
  <si>
    <t>Ing. Tomáš Vavro</t>
  </si>
  <si>
    <t>Útok na QC-MDPC McEliece nad GF(4)</t>
  </si>
  <si>
    <t>Ing. Michal Hausner</t>
  </si>
  <si>
    <t>Spektrálne, transmisné a uhlové charakterizácie moderných vlnovodných štruktúr a prvkov pre senzorické aplikácie</t>
  </si>
  <si>
    <t>Ing. Martin Sedláček</t>
  </si>
  <si>
    <t>Fúzia senzorov pre robustnú lokalizáciu UAV</t>
  </si>
  <si>
    <t>Ing. Matej Rajchl</t>
  </si>
  <si>
    <t>Sledovanie objektu za pomoci bezpilotného lietajúceho prostriedku</t>
  </si>
  <si>
    <t>Otvorená platforma pre mechatronické systémy</t>
  </si>
  <si>
    <t>Grantová schéma na podporu excelentných tímov mladých výskumníkov</t>
  </si>
  <si>
    <t xml:space="preserve">Ing. Juraj Nevřela, PhD. </t>
  </si>
  <si>
    <t>Progresívny senzorický systém vyhodnocovania teploty ľudského tela na báze moderných organických materiálov v reálnom čase</t>
  </si>
  <si>
    <t>1.9.2021-31.8.2023</t>
  </si>
  <si>
    <t xml:space="preserve">Ing. Marek Čorňák </t>
  </si>
  <si>
    <t>Komplexné Kolaboratívne HRI pracovisko</t>
  </si>
  <si>
    <t>1.12.2022-30.11.2024</t>
  </si>
  <si>
    <t>Nadácia TatraBanky</t>
  </si>
  <si>
    <t>2022digVS008</t>
  </si>
  <si>
    <t>Ing. Ladislav Körösi, PhD.</t>
  </si>
  <si>
    <t>Umelá inteligencia v priemyselných riadiacich systémoch</t>
  </si>
  <si>
    <t>1.9.2022-30.6.2023</t>
  </si>
  <si>
    <t>2022digVS016</t>
  </si>
  <si>
    <t>doc. Ing. Katarína Žáková, PhD.</t>
  </si>
  <si>
    <t xml:space="preserve">Digitalizácia a vizualizácia objektov v mechatronike </t>
  </si>
  <si>
    <t>2022VZDinst025</t>
  </si>
  <si>
    <t>Ing. Branislav Korenko, PhD.</t>
  </si>
  <si>
    <t>Laboratórium optoelektroniky - pokročilé technológie</t>
  </si>
  <si>
    <t>1.12.2022-30.11.2023</t>
  </si>
  <si>
    <t>2023digVS008</t>
  </si>
  <si>
    <t>Ing. Tomáš Páleník, PhD.</t>
  </si>
  <si>
    <t>SDRLab – softvérovo-definované rádio vo výskume a pedagogike</t>
  </si>
  <si>
    <t>21.7.2023-30.6.2024</t>
  </si>
  <si>
    <t>2023digVS014</t>
  </si>
  <si>
    <t>Spracovanie signálu plynových snímačov pomocou strojového učenia</t>
  </si>
  <si>
    <t>2023digVS016</t>
  </si>
  <si>
    <t>Ing. Filip Zúbek</t>
  </si>
  <si>
    <t>Neuroevolúcia pohybových systémov</t>
  </si>
  <si>
    <t>2023VZDinst010</t>
  </si>
  <si>
    <t>Tréningová aplikácia v zmiešanej realite pre zvládnutie fóbií</t>
  </si>
  <si>
    <t>1.12.2024-30.11.2024</t>
  </si>
  <si>
    <t>Nadácia Pontis</t>
  </si>
  <si>
    <t>NFSEPS22_019</t>
  </si>
  <si>
    <t>Elektroenergetika od mladých pre mladých</t>
  </si>
  <si>
    <t>1.12.2022-30.4.2023</t>
  </si>
  <si>
    <t>NFSEPS22_021</t>
  </si>
  <si>
    <t>Modernizácia a obnova technologického vybavenia laboratórií</t>
  </si>
  <si>
    <t>1.12.2022-30.9.2023</t>
  </si>
  <si>
    <t>SEPSPP23_006</t>
  </si>
  <si>
    <t>prof. Ing. Anton Beláň, PhD.</t>
  </si>
  <si>
    <t>Výskum možností implementácie princípov Dynamic Line Rating do dispečerského riadenia</t>
  </si>
  <si>
    <t>1.3.2023-30.8.2023</t>
  </si>
  <si>
    <t>313011ASX4</t>
  </si>
  <si>
    <t xml:space="preserve">doc. Ing. Martin Donoval, PhD. </t>
  </si>
  <si>
    <t>Výskum a vývoj telemedicínskeho systému na podporu monitorovania možného šírenia ochorenia COVID-19 s cieľom rozvoja analytických nástrojov slúžiacich na znižovanie rizika nákazy</t>
  </si>
  <si>
    <t>3/2021-6/2023</t>
  </si>
  <si>
    <t>313011ASY8</t>
  </si>
  <si>
    <t>Výskum a rozvoj telemedicínskych riešení na podporu boja proti pandémii vyvolanej ochorením COVID-19 a znižovaní jej negatívnych následkov monitorovaním zdravotného stavu ľudí za účelom eliminácie rizika nákazy u rizikových skupín obyvateľstva.</t>
  </si>
  <si>
    <t>1/2021-6/2023</t>
  </si>
  <si>
    <t>SO MIRRI SR</t>
  </si>
  <si>
    <t>311071AHQ3</t>
  </si>
  <si>
    <t>Univerzálny telemedicínsky systém pre ambulantný manažment kardiovaskulárnych ochorení</t>
  </si>
  <si>
    <t>02/2022-09/2023</t>
  </si>
  <si>
    <t>313011U413</t>
  </si>
  <si>
    <t>prof. Ing. Vladimír Slugeň, PhD.</t>
  </si>
  <si>
    <t>Predchádzanie prostredím urýchlenému praskaniu prostredníctvom optimalizácie povrchov</t>
  </si>
  <si>
    <t>3/2019 - 3/2023</t>
  </si>
  <si>
    <t>313011ATR9</t>
  </si>
  <si>
    <t xml:space="preserve">prof. Ing. Fantišek Duchoň, PhD. </t>
  </si>
  <si>
    <t>Výskum a vývoj využiteľnosti autonómnych lietajúcich prostriedkov v boji proti pandémii spôsobenej COVID-19</t>
  </si>
  <si>
    <t>9/2020-6/2023</t>
  </si>
  <si>
    <t xml:space="preserve">
313012S686</t>
  </si>
  <si>
    <t>Digitalizácia robotizovaného pracoviska zvárania (DIROZ)</t>
  </si>
  <si>
    <t>01/2022-12/2023</t>
  </si>
  <si>
    <t>313021W404</t>
  </si>
  <si>
    <t xml:space="preserve">prof. Ing. Farntišek Janíček, PhD. </t>
  </si>
  <si>
    <t>Medzinárodné centrum excelentnosti pre výskum inteligentných a bezpečných informačno-komunikačných technológií a systémov – II. etapa</t>
  </si>
  <si>
    <t>11/2019 - 6/2023</t>
  </si>
  <si>
    <t>MIRRI SR</t>
  </si>
  <si>
    <t>304011Y497</t>
  </si>
  <si>
    <t>Optovláknové senzory s fotonickými prvkami pre inovatívne aplikácie</t>
  </si>
  <si>
    <t>1.11/2020-31.01/2023</t>
  </si>
  <si>
    <t>Ministerstvo školstva, vedy, výskumu a športu SR</t>
  </si>
  <si>
    <t>Advancing University Capacity and Competence in Research, Development and Innovation</t>
  </si>
  <si>
    <t>1.9/2019-31.12/2023</t>
  </si>
  <si>
    <t>313021W479</t>
  </si>
  <si>
    <t>Výskumné centrum pre analýzu a ochranu dát - II. Etapa</t>
  </si>
  <si>
    <t>1.1/2017-30.06/2023</t>
  </si>
  <si>
    <t>Podpora výskumno-vývojových kapacít zameraných na digitálnu transformáciu klinických a laboratórnych postupov pri poskytovaní zdravotnej starostlivosti</t>
  </si>
  <si>
    <t>1.3/2022-30.06.2023</t>
  </si>
  <si>
    <t>1.9/2022-31/1/2023</t>
  </si>
  <si>
    <t>305011V824</t>
  </si>
  <si>
    <t>Ing. Richard Balogh, PhD.</t>
  </si>
  <si>
    <t>Robotics Education driven by Interregional Cooperation Vzdelávanie prostredníctvom robotiky podporené medziregionálnou spoluprácou/ Robotics Education driven by Interregional Cooperation Bildung mittels Robotik unterstützt durch interregionale Kooperation</t>
  </si>
  <si>
    <t>1.8./2018 - 31.12.2022</t>
  </si>
  <si>
    <t>EIT</t>
  </si>
  <si>
    <t>Education programs development in RIS countries</t>
  </si>
  <si>
    <t>1.1/2022-31.12/2022</t>
  </si>
  <si>
    <t>To support the transformation of existing SME´s, Tie 1 &amp; Tier 2´s into volume automotive composite material suppliers</t>
  </si>
  <si>
    <t>1.1/2021-31.12/2021</t>
  </si>
  <si>
    <t>20037/21018/22137/23090</t>
  </si>
  <si>
    <t>Shaping the Next Generation of manufacturing professionals I-IV</t>
  </si>
  <si>
    <t>1.1/2020-12/2023</t>
  </si>
  <si>
    <t>Summer School in RIS</t>
  </si>
  <si>
    <t>1.1/2022-30.09/2022</t>
  </si>
  <si>
    <t>Výskumný ústav papiera a celulózy,a.s.</t>
  </si>
  <si>
    <t>Obj. písomná z 31.1.2023</t>
  </si>
  <si>
    <t>doc. Ing. Aleš Chvála, PhD.</t>
  </si>
  <si>
    <t xml:space="preserve">Výskum -príprava funkčných UHF RFID tagov </t>
  </si>
  <si>
    <t xml:space="preserve">Univerzita Komenského v Bratislave </t>
  </si>
  <si>
    <t>Obj. G03/4500368239</t>
  </si>
  <si>
    <t>Výroba indikačné elektródy</t>
  </si>
  <si>
    <t>Chemický ústav SAV, v.v.i.</t>
  </si>
  <si>
    <t>Obj. O/2023-0687, 4021351</t>
  </si>
  <si>
    <t>Bórom dopované el.</t>
  </si>
  <si>
    <t>Obj. G03/4500382897</t>
  </si>
  <si>
    <t>BDD elektródy</t>
  </si>
  <si>
    <t>ISTRAN, spol.s.r.o.</t>
  </si>
  <si>
    <t>Obj. písomná z 21.8.2023</t>
  </si>
  <si>
    <t>Výskum a vývoj RaKJ</t>
  </si>
  <si>
    <t>H2020 EU</t>
  </si>
  <si>
    <t>H2020/783274 - ECSEL-RIA</t>
  </si>
  <si>
    <t>01.06.2018 - 30.05. 2022</t>
  </si>
  <si>
    <t>ukončený projekt, finálna platba z EK</t>
  </si>
  <si>
    <t>MŠVVaŠR</t>
  </si>
  <si>
    <t>ukončený projekt</t>
  </si>
  <si>
    <t>H2020-Euratom-1.2.</t>
  </si>
  <si>
    <t>847593 - COFUND-EJP</t>
  </si>
  <si>
    <t>prof. Ing. Vladimír Slugeň, DrSc.</t>
  </si>
  <si>
    <t>EURAD - European Joint Programme on Radioactive Waste Management</t>
  </si>
  <si>
    <t>01.66.2019-30.05.2024</t>
  </si>
  <si>
    <t>H2020-Euratom-1.8.</t>
  </si>
  <si>
    <t>H2020/847555-NFRP-2018-7 CSA</t>
  </si>
  <si>
    <t xml:space="preserve">doc. Ing. Ján Haščík, PhD. </t>
  </si>
  <si>
    <t>ENEEP - European Nuclear Experimental Educational Platform</t>
  </si>
  <si>
    <t>01.06.2019-31.05.2022</t>
  </si>
  <si>
    <t xml:space="preserve">členstvo </t>
  </si>
  <si>
    <t>FP7</t>
  </si>
  <si>
    <t xml:space="preserve">ENEN RU II - Strengthening of Cooperation and Exchange for Nuclear Education and Training between the EU and the Russian Federation </t>
  </si>
  <si>
    <t>2014-2017 -</t>
  </si>
  <si>
    <t xml:space="preserve">pokračuje ako členstvo </t>
  </si>
  <si>
    <t>H2020/826417 - ECSEL - IA</t>
  </si>
  <si>
    <t xml:space="preserve">Ing. Aleš Chvála, PhD. </t>
  </si>
  <si>
    <t xml:space="preserve">Power2Power - Providing next-generation Silicon - based power solutions in transport and machinery for significant decarbonisation in the next decade </t>
  </si>
  <si>
    <t>1.6.2019 - 30.5. 2022</t>
  </si>
  <si>
    <t xml:space="preserve">ukončený projekt, finálna platba z EK </t>
  </si>
  <si>
    <t>1.6.2019 - 30.05.2022</t>
  </si>
  <si>
    <t>H 2020 EU</t>
  </si>
  <si>
    <t>H2020/876659</t>
  </si>
  <si>
    <t>iREL40 - Intelligent Reliability 4.0</t>
  </si>
  <si>
    <t>01.05.2020 - 30.04.2023</t>
  </si>
  <si>
    <t>predĺženie do 31.10. 2023</t>
  </si>
  <si>
    <t xml:space="preserve">predĺženie do 31.10. 2023, dofinancovanie </t>
  </si>
  <si>
    <t>Progresuss - Highly efficient and trustworthy electronics, components and systems for the next generation energy supply infrastructure</t>
  </si>
  <si>
    <t>01.04.2020-31.03.2023</t>
  </si>
  <si>
    <t xml:space="preserve">dofinancovanie </t>
  </si>
  <si>
    <t>H2020/945234</t>
  </si>
  <si>
    <t xml:space="preserve">Ing. Jarmila Degmová, PhD. </t>
  </si>
  <si>
    <t xml:space="preserve">ECC - SMART - Joint European Canadian Chinese Development of Small Modular Reactor Technology </t>
  </si>
  <si>
    <t>01.09.2020-31.08.2024</t>
  </si>
  <si>
    <t>H2020/900014</t>
  </si>
  <si>
    <t xml:space="preserve">Fractesuss -  Fracture mechanics testing of irradiated RPV steels by means of sub-sized specimens </t>
  </si>
  <si>
    <t>01.10.2020-30.09.2024</t>
  </si>
  <si>
    <t>H2020/945272</t>
  </si>
  <si>
    <t>STRUMAT LTO - Structural Materials Research for safe Long Term Operation of LWR NPPs</t>
  </si>
  <si>
    <t>H2020/945041</t>
  </si>
  <si>
    <t>SafeG - Safety of GFR Trough Innovative Materials, technologies and processes</t>
  </si>
  <si>
    <t>IAEA</t>
  </si>
  <si>
    <t>CODE - F23034</t>
  </si>
  <si>
    <t>IAEA - Radiation Technologies for Treatment of Emerging Organic Pollutants</t>
  </si>
  <si>
    <t>07/2020-12/2023</t>
  </si>
  <si>
    <t>H2020/952176</t>
  </si>
  <si>
    <t>DIH WORLD - Accelerating deployment and matureness of DIHs for the benefit of Digitisation of European SMEs</t>
  </si>
  <si>
    <t>H2020/952911</t>
  </si>
  <si>
    <t xml:space="preserve">BOOSTER - Boost of Organic Solar Technology for European Radiance </t>
  </si>
  <si>
    <t>01.09.2020 - 31.08.2024</t>
  </si>
  <si>
    <t>H2020/101007281</t>
  </si>
  <si>
    <t>Ing. Juraj Marek, PhD.</t>
  </si>
  <si>
    <t>HiEFFICIENT - Highly EFFICIENT and reliable electric drivetrains based on modular, intelligent and highly integrated wide band gap power electronics modules</t>
  </si>
  <si>
    <t>01.05. 2021 - 30.04. 2024</t>
  </si>
  <si>
    <t>H2020/ 101004730</t>
  </si>
  <si>
    <t>I.FAST - Innovation Fostering in Accelerator Science and Technology</t>
  </si>
  <si>
    <t>01.05.2021 - 30.04. 2025</t>
  </si>
  <si>
    <t>EURATOM2027</t>
  </si>
  <si>
    <t>Ing. Jakub Luley, PhD.</t>
  </si>
  <si>
    <t>OFFERR-eurOpean platForm For accEssing nucleaR R&amp;d facilities</t>
  </si>
  <si>
    <t>01.09.2022 - 31.08. 2026</t>
  </si>
  <si>
    <t>INNUMAT-Innovative Structural Materials for Fission and Fusion</t>
  </si>
  <si>
    <t>DELISA-LTO: DEscription of the extended LIfetime and its influence on the SAfety operation and construction materials performance – Long Term Operation with no compromises in the safety</t>
  </si>
  <si>
    <t>01.06. 2022-31.05. 2026</t>
  </si>
  <si>
    <t>10% prevod spoluriešiteľovi MTF</t>
  </si>
  <si>
    <t xml:space="preserve">doc. Ing. Branislav Vrban, PhD. </t>
  </si>
  <si>
    <t>ESFR SIMPLE-European Sodium Fast Reactor</t>
  </si>
  <si>
    <t>01.10.2022-30.09. 2026</t>
  </si>
  <si>
    <t xml:space="preserve">Ing. Štefan Čerba, PhD. </t>
  </si>
  <si>
    <t xml:space="preserve">ENEN2Plus -Building European Nuclear Competence trough continuous Advanced and Structured Education and Training </t>
  </si>
  <si>
    <t>NetEURATOM- Establishment of a Network providing improved professionalised servises and support to Euratom National Contact Points and programme applicants</t>
  </si>
  <si>
    <t>01.06. 2022-31.05. 2027</t>
  </si>
  <si>
    <t>All2GaN - Affordable smart GaN IC solutions as enabler of greener applications</t>
  </si>
  <si>
    <t xml:space="preserve">	01.05.2023-30.04.2026</t>
  </si>
  <si>
    <t>HORIZON</t>
  </si>
  <si>
    <t>737417-2</t>
  </si>
  <si>
    <t xml:space="preserve">prof. Ing. Daniel Donoval, DrSc. </t>
  </si>
  <si>
    <t>R3-PowerUP-  300mm Pilot Line for Smart Power and Power Discretes</t>
  </si>
  <si>
    <t>1.11. 2017 - 30.04. 2023</t>
  </si>
  <si>
    <t>predĺženie do 30.04. 2023</t>
  </si>
  <si>
    <t>STAGE - Sustainable Transition to the Agile and Green Enterprise</t>
  </si>
  <si>
    <t>01.06. 2022 - 2024</t>
  </si>
  <si>
    <t>hl. riešiteľ MTF STU</t>
  </si>
  <si>
    <t>FRONTSEAT- Fostering Opportunities Towards Slovak Excellence in Advanced Control for Smart Industries</t>
  </si>
  <si>
    <t>01.10.2022 - 30.09.2025</t>
  </si>
  <si>
    <t>hl. riešiteľ R - STU</t>
  </si>
  <si>
    <t>NATO</t>
  </si>
  <si>
    <t>G5985</t>
  </si>
  <si>
    <t xml:space="preserve">prof. Ing. Pavol Zajac, PhD. </t>
  </si>
  <si>
    <t>Secure Communication via Classical and Quantum Technologies</t>
  </si>
  <si>
    <t>30.03. 2023 - 28.02. 2026</t>
  </si>
  <si>
    <t>DIGITAL</t>
  </si>
  <si>
    <t>CIH-Center for Innovative Healthcare</t>
  </si>
  <si>
    <t xml:space="preserve">1.11.2022 - 	31.10.2025 </t>
  </si>
  <si>
    <t>CA21148</t>
  </si>
  <si>
    <t>(RENEW-PV) Research and International Networking on Emerging Inorganic Chalcogenides for Photovoltaics</t>
  </si>
  <si>
    <t>06.10. 2022-05.10.2026</t>
  </si>
  <si>
    <t>HiPERFORM - High performant Wide Band Gap Power Electronics for Reliable, energy eFficient drivetrains and Optimization thRough Multi-physics simulation</t>
  </si>
  <si>
    <t xml:space="preserve">01.05.2018 - 31.10.2021 </t>
  </si>
  <si>
    <t xml:space="preserve">finálna platba </t>
  </si>
  <si>
    <t>MEACTOS - Mitigating Environmentally Assissted Cracking Through Optimisation of Surface Condition</t>
  </si>
  <si>
    <t>2018 - 2021</t>
  </si>
  <si>
    <t xml:space="preserve">doc. Ing. Juraj Marek, PhD. </t>
  </si>
  <si>
    <t>UltimateGaN-Research for GaN technologies, devices, packages and applications to address the challenges of the future GaN roadmap</t>
  </si>
  <si>
    <t>01.05.2019-31.10.2022</t>
  </si>
  <si>
    <t>01.11.2018 - 30.04.2022</t>
  </si>
  <si>
    <t xml:space="preserve">H2020 </t>
  </si>
  <si>
    <t>COCOHRIW - COmplex COllaborative Human Robot Interaction Workplace</t>
  </si>
  <si>
    <t xml:space="preserve">2023 - </t>
  </si>
  <si>
    <r>
      <t>5G_GaN2</t>
    </r>
    <r>
      <rPr>
        <b/>
        <sz val="10"/>
        <rFont val="Times New Roman"/>
        <family val="1"/>
        <charset val="238"/>
      </rPr>
      <t xml:space="preserve"> - </t>
    </r>
    <r>
      <rPr>
        <sz val="10"/>
        <rFont val="Times New Roman"/>
        <family val="1"/>
        <charset val="238"/>
      </rPr>
      <t>Advanced RF Transceivers for 5G base stations based on GaN Technology</t>
    </r>
  </si>
  <si>
    <r>
      <rPr>
        <sz val="10"/>
        <rFont val="Times New Roman"/>
        <family val="1"/>
        <charset val="238"/>
      </rPr>
      <t>REACTION</t>
    </r>
    <r>
      <rPr>
        <b/>
        <sz val="10"/>
        <rFont val="Times New Roman"/>
        <family val="1"/>
        <charset val="238"/>
      </rPr>
      <t xml:space="preserve"> -</t>
    </r>
    <r>
      <rPr>
        <sz val="10"/>
        <rFont val="Times New Roman"/>
        <family val="1"/>
        <charset val="238"/>
      </rPr>
      <t xml:space="preserve"> first and euRopEAn siC eigTh Inches pilOt liNe</t>
    </r>
  </si>
  <si>
    <t>FEI</t>
  </si>
  <si>
    <t>039STU-4/2021</t>
  </si>
  <si>
    <t>Digitálne technológie pre Industry 4.0 testbed</t>
  </si>
  <si>
    <t>030STU-4/2021</t>
  </si>
  <si>
    <t>Budovanie laboratória mechatroniky na báze smart technológií</t>
  </si>
  <si>
    <t>034STU-4/2021</t>
  </si>
  <si>
    <t>doc. Ing. Rastislav Róka, PhD.</t>
  </si>
  <si>
    <t>Použitie progresívnych foriem vzdelávania pri príprave nových vzdelávacích programov v oblasti optických bezdrôtových technológií</t>
  </si>
  <si>
    <t>015STU-4/2021</t>
  </si>
  <si>
    <t>MonEd - Moderné trendy a nové technológie online vzdelávania v IKT študijných programoch v Európskom vzdelávacom priestore</t>
  </si>
  <si>
    <t>006STU-4/2022</t>
  </si>
  <si>
    <t>Digitálna podpora predmetov fyzikálneho inžinierstva</t>
  </si>
  <si>
    <t>028STU-4/2022</t>
  </si>
  <si>
    <t>Riadenie mobilných robotov</t>
  </si>
  <si>
    <t>010STU-4/2023</t>
  </si>
  <si>
    <t>doc. Ing. Oto Haffner, PhD.</t>
  </si>
  <si>
    <t>Pilotné vzdelávacie moduly konceptu Inžinier 4.0</t>
  </si>
  <si>
    <t>006STU-4/2023</t>
  </si>
  <si>
    <t>doc. Ing. Vladimír Goga, PhD.</t>
  </si>
  <si>
    <t>Laboratórium praktickej mechatroniky</t>
  </si>
  <si>
    <t>SK-PL-21-0041</t>
  </si>
  <si>
    <t xml:space="preserve">prof. Ing. Ľubica Stuchlíková, PhD.  </t>
  </si>
  <si>
    <t>Kľúčové technológie pre progresívne elektronické a optoelektronické štruktúry a prvky</t>
  </si>
  <si>
    <t>1.1.2022-31.12.2023</t>
  </si>
  <si>
    <t>SK-FR-22-0008</t>
  </si>
  <si>
    <t>Pokročilé techniky charakterizácie polovodičov na úrovni nanometrov pre vedúce postavenie Európy v optoelektronike</t>
  </si>
  <si>
    <t>1.7.2023-30.6.2025</t>
  </si>
  <si>
    <t>DS-FR-22-0012</t>
  </si>
  <si>
    <t>SiC Timepix detektor</t>
  </si>
  <si>
    <t>Photoneo s. r. o.</t>
  </si>
  <si>
    <t>Obj. 20221201</t>
  </si>
  <si>
    <t>doc. Ing. Karol Kováč, PhD.</t>
  </si>
  <si>
    <t>EMC skúšky</t>
  </si>
  <si>
    <t>Bel Power Solutions, s.r.o.</t>
  </si>
  <si>
    <t>Obj. P201044638</t>
  </si>
  <si>
    <t>Obj. P201045044</t>
  </si>
  <si>
    <t>Showtacle s.r.o.</t>
  </si>
  <si>
    <t>Obj. E-mail z 26.1.2023</t>
  </si>
  <si>
    <t>Matoha Instrumentation Ltd.</t>
  </si>
  <si>
    <t>Obj. P00461</t>
  </si>
  <si>
    <t>Slovenská legálna metrológia, n.o.</t>
  </si>
  <si>
    <t>Obj. 2022/200/0224</t>
  </si>
  <si>
    <t>Obj. 2023/200/0007</t>
  </si>
  <si>
    <t>Školenie EMC</t>
  </si>
  <si>
    <t>Obj. P201045261</t>
  </si>
  <si>
    <t>Schaeffler Kysuce, spol. s ro.o.</t>
  </si>
  <si>
    <t>Obj. 0045/267/33855195</t>
  </si>
  <si>
    <t>On line kurz</t>
  </si>
  <si>
    <t>Obj. 0045/267/33855199</t>
  </si>
  <si>
    <t>Obj. 0045/267/33855207</t>
  </si>
  <si>
    <t>Obj. 0045/267/33855095</t>
  </si>
  <si>
    <t>SIRECO, s.r.o.</t>
  </si>
  <si>
    <t xml:space="preserve">Obj. 01022023/PG </t>
  </si>
  <si>
    <t>Overovanie striedača</t>
  </si>
  <si>
    <t>PVGROUP.PL Sp. Z o.o.</t>
  </si>
  <si>
    <t>Obj. E-mail</t>
  </si>
  <si>
    <t>FTT s.r.o.</t>
  </si>
  <si>
    <t>Obj. 01/2023</t>
  </si>
  <si>
    <t>AGROMYŠĽA, s.r.o.</t>
  </si>
  <si>
    <t>Obj. E-mail z 17.2.2023</t>
  </si>
  <si>
    <t>Periodické skúšky OOPP</t>
  </si>
  <si>
    <t>DH energy k.s.</t>
  </si>
  <si>
    <t>Fotovoltaická elektráreň Svinná, s. r. o.</t>
  </si>
  <si>
    <t>Helio Energy k.s.</t>
  </si>
  <si>
    <t>My Energy spv2 k.s.</t>
  </si>
  <si>
    <t xml:space="preserve">Slovenské elektrárne, a. s. </t>
  </si>
  <si>
    <t>Obj. 4500326312</t>
  </si>
  <si>
    <t>Posudzovanie materiálov</t>
  </si>
  <si>
    <t>MSM Martin, s.r.o.</t>
  </si>
  <si>
    <t>Obj. DC/JK/22000066</t>
  </si>
  <si>
    <t>Skúšky odolnosti</t>
  </si>
  <si>
    <t>HMH s.r.o.</t>
  </si>
  <si>
    <t>Obj. 621W230001</t>
  </si>
  <si>
    <t>SEC spol. s r.o.</t>
  </si>
  <si>
    <t>Obj. 20230131b</t>
  </si>
  <si>
    <t>Obj. 20230131a</t>
  </si>
  <si>
    <t>Obj. 2023/200/0018</t>
  </si>
  <si>
    <t>S PoweR product, s.r.o.</t>
  </si>
  <si>
    <t>Obj. 200322 AK</t>
  </si>
  <si>
    <t>Obj. 621W230010</t>
  </si>
  <si>
    <t>ELCONDER,s.r.o.</t>
  </si>
  <si>
    <t>Obj. E-mail z 22.3.2023</t>
  </si>
  <si>
    <t>VODOHOSPODÁRSKA     VÝSTAVBA,</t>
  </si>
  <si>
    <t>Obj. 30_1/240123</t>
  </si>
  <si>
    <t>Znalecký posudok</t>
  </si>
  <si>
    <t>České vysoké učení technické v Praze</t>
  </si>
  <si>
    <t>Obj. 1310230200</t>
  </si>
  <si>
    <t>Príprava substrátov z Si wafrov</t>
  </si>
  <si>
    <t>D.A.L.I.-M.N., s.r.o.</t>
  </si>
  <si>
    <t>Prihláška</t>
  </si>
  <si>
    <t>Ing. Vladimír Kujan, PhD.</t>
  </si>
  <si>
    <t>Školenie odb. spôsobilosti</t>
  </si>
  <si>
    <t>Dušan Gavora</t>
  </si>
  <si>
    <t>Gergely Fekete</t>
  </si>
  <si>
    <t>MATHISON legal s.r.o.</t>
  </si>
  <si>
    <t>Obj. písomná z 14.2.2023</t>
  </si>
  <si>
    <t>Odborné posúdenie</t>
  </si>
  <si>
    <t>Róbert Ondica</t>
  </si>
  <si>
    <t>Matej Vašin</t>
  </si>
  <si>
    <t>David Kompan</t>
  </si>
  <si>
    <t>Adam Hudec</t>
  </si>
  <si>
    <t>Ondrej Števek</t>
  </si>
  <si>
    <t>Jakub Torňoš</t>
  </si>
  <si>
    <t>Patrik Ficka</t>
  </si>
  <si>
    <t>MAGNA SLOVTECA, s.r.o.</t>
  </si>
  <si>
    <t>Obj. 4500358424</t>
  </si>
  <si>
    <t>Ing. Marek Mokráň</t>
  </si>
  <si>
    <t>Vladimír Poláček</t>
  </si>
  <si>
    <t>Tibor Poláček</t>
  </si>
  <si>
    <t>TM ELEKTRO s.r.o.</t>
  </si>
  <si>
    <t>Obj. P201046975</t>
  </si>
  <si>
    <t>Obj. P00604</t>
  </si>
  <si>
    <t>MTS, spol. s r.o.</t>
  </si>
  <si>
    <t>Obj. LM200 231089</t>
  </si>
  <si>
    <t>Overovanie batériového systému</t>
  </si>
  <si>
    <t>Inštitút bezpečnosti práce, s.r.o.</t>
  </si>
  <si>
    <t>Obj. AF/01/KS</t>
  </si>
  <si>
    <t>Kurz el. minimum</t>
  </si>
  <si>
    <t>POHREBNÍCTVO ECKER SR s. r. o.</t>
  </si>
  <si>
    <t>Kurz odborné minimum</t>
  </si>
  <si>
    <t>Advokátska kancelária Mandzák a spol., s.r.o.</t>
  </si>
  <si>
    <t>Obj. písomná z 11.5.2023</t>
  </si>
  <si>
    <t>Odborné vyjadrenie</t>
  </si>
  <si>
    <t>MSM EXPORT, s.r.o.</t>
  </si>
  <si>
    <t>Obj. NO23300003</t>
  </si>
  <si>
    <t>Ing. Vladimír Sedláček</t>
  </si>
  <si>
    <t>Ing. Roman Fundárek</t>
  </si>
  <si>
    <t>Odb. seminár znalcov</t>
  </si>
  <si>
    <t>Ing. Ivan Zachar</t>
  </si>
  <si>
    <t>Ing. Branislav Daráš</t>
  </si>
  <si>
    <t>Ing. Jozef Ivanič</t>
  </si>
  <si>
    <t>Ing. Libor Jakubec</t>
  </si>
  <si>
    <t>Klima-Term s.r.o.</t>
  </si>
  <si>
    <t>Ing. Tibor Roman</t>
  </si>
  <si>
    <t>Obj. 23230323</t>
  </si>
  <si>
    <t>Obj. 20230425</t>
  </si>
  <si>
    <t>Ing. Alexander Varjan</t>
  </si>
  <si>
    <t>Ing. Pavol Gašpierik</t>
  </si>
  <si>
    <t>Ing. Kučera Slavomír</t>
  </si>
  <si>
    <t>Ing. Peter Blaha</t>
  </si>
  <si>
    <t>Ing. Ján Kuchár, PhD.</t>
  </si>
  <si>
    <t>Ing. Vladimír Maczeák</t>
  </si>
  <si>
    <t>EnergyTech, s.r.o.</t>
  </si>
  <si>
    <t>Ing. Martin Jenčo</t>
  </si>
  <si>
    <t xml:space="preserve">BlueZ, s. r. o. </t>
  </si>
  <si>
    <t>Obj. PPZ-150/NKA-BA4-2019</t>
  </si>
  <si>
    <t>Mgr. Lenka Hasprová</t>
  </si>
  <si>
    <t>PARTNER SERVICES, s.r.o.</t>
  </si>
  <si>
    <t>Ing. Matej Súkeník MTS Software</t>
  </si>
  <si>
    <t>Ing. Michal Hric</t>
  </si>
  <si>
    <t>Ing. Peter Juhás</t>
  </si>
  <si>
    <t>Mgr. Lukáš Zmuda</t>
  </si>
  <si>
    <t>Filo BIM Studio, s.r.o.</t>
  </si>
  <si>
    <t>SEPS, s.r.o.</t>
  </si>
  <si>
    <t>CASSOTECH s.r.o.</t>
  </si>
  <si>
    <t>Ing. Juraj Magula</t>
  </si>
  <si>
    <t>Ing. Vladimír Pituch</t>
  </si>
  <si>
    <t>doc. Ing. Miroslav Mokrý, PhD.</t>
  </si>
  <si>
    <t>Ing. Zdenka Matušková Pavlíková</t>
  </si>
  <si>
    <t>Ing. Stanislav Moľ</t>
  </si>
  <si>
    <t>Ing. Tomáš Minich</t>
  </si>
  <si>
    <t>Ing. Vladimír Vajčovec</t>
  </si>
  <si>
    <t>Ing. Ľubomír Lörinčík</t>
  </si>
  <si>
    <t>Ing. Marián Švagrovský</t>
  </si>
  <si>
    <t>Ing. Pavol Volf</t>
  </si>
  <si>
    <t>Ing. Vítězslav Vyjidák</t>
  </si>
  <si>
    <t>PPC Investments, a. s.</t>
  </si>
  <si>
    <t>Obj. NOSL 192300097</t>
  </si>
  <si>
    <t>Ing. Miroslav Durdík</t>
  </si>
  <si>
    <t>Mgr. Martin Rolko</t>
  </si>
  <si>
    <t>Jaroslav Zajac, Ing.</t>
  </si>
  <si>
    <t>Ing. Mária Svrčková</t>
  </si>
  <si>
    <t>Ing. Radoslav Feďo</t>
  </si>
  <si>
    <t>Ing. Juraj Packa, PhD.</t>
  </si>
  <si>
    <t>Ing. Ľubomír Streicher</t>
  </si>
  <si>
    <t>JUDr. Ing. Eduard Jenčo, DBA., PhD.</t>
  </si>
  <si>
    <t>Ing. Stanislav Štefanisko</t>
  </si>
  <si>
    <t>Ing. Vladimír Bekényi, PhD.</t>
  </si>
  <si>
    <t>Ing. Miloš Zaťko</t>
  </si>
  <si>
    <t>Zuzana Trubačová</t>
  </si>
  <si>
    <t>Ing. Radoslav Kaštieľ</t>
  </si>
  <si>
    <t>Ing. Jozef Holjenčík, PhD.</t>
  </si>
  <si>
    <t>Ing. Erik Minarovič</t>
  </si>
  <si>
    <t>Ing. Dušan Žák</t>
  </si>
  <si>
    <t>TRH agro s.r.o.</t>
  </si>
  <si>
    <t>Ing. Peter Haľko</t>
  </si>
  <si>
    <t>Ing. Milan Tomčík</t>
  </si>
  <si>
    <t>Obj. 0001 z 28.5.2023</t>
  </si>
  <si>
    <t>Zistenie bezpeč. prvku</t>
  </si>
  <si>
    <t>Ing. Magdaléna Kadlečíková, PhD.</t>
  </si>
  <si>
    <t>Daniel Hlaváčik</t>
  </si>
  <si>
    <t>Ing. Jana Raditschová, PhD.</t>
  </si>
  <si>
    <t>Viktor Szabó</t>
  </si>
  <si>
    <t>Obj. 2320/1</t>
  </si>
  <si>
    <t>Bc. Iveta Koporová</t>
  </si>
  <si>
    <t>Ing. Jaroslav Páleš</t>
  </si>
  <si>
    <t>Monika Kováčová</t>
  </si>
  <si>
    <t>LIGHTECH spoločnosť s ručením obmedzeným</t>
  </si>
  <si>
    <t>CONDAT, s.r.o.</t>
  </si>
  <si>
    <t>Obj. 4500328782</t>
  </si>
  <si>
    <t>Posúdenie emisí</t>
  </si>
  <si>
    <t>CarBax, s.r.o.</t>
  </si>
  <si>
    <t>Obj. e-mail z 15.6.2023</t>
  </si>
  <si>
    <t>TESTEK, a.s.</t>
  </si>
  <si>
    <t>Obj. 1448/2023</t>
  </si>
  <si>
    <t>Ing. Peter Ťapák, PhD.</t>
  </si>
  <si>
    <t>Testovanie mob.apl</t>
  </si>
  <si>
    <t xml:space="preserve">MediaTech Central Europe, a. s. </t>
  </si>
  <si>
    <t>Obj. 202310050</t>
  </si>
  <si>
    <t>VUJE, a. s.</t>
  </si>
  <si>
    <t>Obj. 4500078069</t>
  </si>
  <si>
    <t>Obj. písomná z 24.4.2023</t>
  </si>
  <si>
    <t>Ing. Juraj Paulech, PhD.</t>
  </si>
  <si>
    <t>Odborná príprava</t>
  </si>
  <si>
    <t>ERMS s.r.o.</t>
  </si>
  <si>
    <t>Obj. 2023001</t>
  </si>
  <si>
    <t>Obj. 1 z 8.6.2023</t>
  </si>
  <si>
    <t>Extrakcia z MT</t>
  </si>
  <si>
    <t>Obj. P201048767</t>
  </si>
  <si>
    <t>Obj. P201047410</t>
  </si>
  <si>
    <t>PE energy s.r.o.</t>
  </si>
  <si>
    <t>SML/0301/0062/23</t>
  </si>
  <si>
    <t>Ing. Kristián Ondrejička</t>
  </si>
  <si>
    <t>Analýza</t>
  </si>
  <si>
    <t>Schaeffler Kysuce, spol. s r.o.</t>
  </si>
  <si>
    <t>Obj. 0045/267/33895101</t>
  </si>
  <si>
    <t>Obj. 0045/267/33855208</t>
  </si>
  <si>
    <t>Obj. 0045/267/33895213</t>
  </si>
  <si>
    <t>JHS, s.r.o.</t>
  </si>
  <si>
    <t>Obj. 19/06/2023-1</t>
  </si>
  <si>
    <t>Obj. 19/06/2023-2</t>
  </si>
  <si>
    <t>Obj. 19/06/2023-3</t>
  </si>
  <si>
    <t>Obj. 0001/23</t>
  </si>
  <si>
    <t>dadantech s. r. o.</t>
  </si>
  <si>
    <t>Obj. e-mail z 8.7.2023</t>
  </si>
  <si>
    <t>Obj. 2023/200/0129</t>
  </si>
  <si>
    <t>Delta Electronics (Slovakia). s.r.o.</t>
  </si>
  <si>
    <t>Obj. PO23615400420</t>
  </si>
  <si>
    <t>Obj. AF/12/KS</t>
  </si>
  <si>
    <t>Obj. ORP-72/1-VYS-CA-2022</t>
  </si>
  <si>
    <t>Obj. ORP-153/1-VYS-BB-2023</t>
  </si>
  <si>
    <t>MH Teplárenský holding, a.s.</t>
  </si>
  <si>
    <t>Obj. ZSL-20069-00036-94100</t>
  </si>
  <si>
    <t>Dopravný podnik Bratislava, akciová spoločnosť</t>
  </si>
  <si>
    <t>Obj. 8400012294</t>
  </si>
  <si>
    <t>Applied Meters, a.s.</t>
  </si>
  <si>
    <t>Obj. 621W230018</t>
  </si>
  <si>
    <t>Obj. VOB/20230107</t>
  </si>
  <si>
    <t>Obj.P201049500</t>
  </si>
  <si>
    <t>Obj.P201049116</t>
  </si>
  <si>
    <t>Obj. ORP-174/2-VYS-PK-2023</t>
  </si>
  <si>
    <t>Crayonic B.V., organizačná zložka</t>
  </si>
  <si>
    <t>Obj. e-mail z 25.7.2023</t>
  </si>
  <si>
    <t>Obj. 0002/23</t>
  </si>
  <si>
    <t>ONE SMART STAR  SLOVAKIA, s.r.o.</t>
  </si>
  <si>
    <t>Obj. písomná z 10.8.2023</t>
  </si>
  <si>
    <t>ZSE Elektrárne s.r.o.</t>
  </si>
  <si>
    <t>Obj. 452014612</t>
  </si>
  <si>
    <t>Obj. ORP-116/VYS-PE-2023</t>
  </si>
  <si>
    <t>HEH-LED, Ing. Helmuth Horvath</t>
  </si>
  <si>
    <t>Obj. 2023080001</t>
  </si>
  <si>
    <t>HEH-LED  - EMC</t>
  </si>
  <si>
    <t>Applied Precision , s.r.o.</t>
  </si>
  <si>
    <t>Obj. 23610857</t>
  </si>
  <si>
    <t>ZKW Slovakia s.r.o.</t>
  </si>
  <si>
    <t>Obj. 4500110518</t>
  </si>
  <si>
    <t>Obj. 0003/23</t>
  </si>
  <si>
    <t>Obj. P201049480-1</t>
  </si>
  <si>
    <t>Obj. ORP-273/1-VYS-NZ-23</t>
  </si>
  <si>
    <t>Ing. Ivan Zenka</t>
  </si>
  <si>
    <t>Obj. písomná z 9.8.2023</t>
  </si>
  <si>
    <t>Obj. ORP-99/1-VYS-BB-23</t>
  </si>
  <si>
    <t xml:space="preserve">ENERGO - AQUA a.s. </t>
  </si>
  <si>
    <t>Obj. EQ-139-1/2023</t>
  </si>
  <si>
    <t>Ministerstvo životného prostredia SR</t>
  </si>
  <si>
    <t>Obj. 100002250</t>
  </si>
  <si>
    <t>Odborný posudok</t>
  </si>
  <si>
    <t>Obj. 621W230027</t>
  </si>
  <si>
    <t>Obj. P201050189</t>
  </si>
  <si>
    <t>Obj. P201050529</t>
  </si>
  <si>
    <t>Špecializovaný trestný súd</t>
  </si>
  <si>
    <t>Obj. 7T/1/2022</t>
  </si>
  <si>
    <t>Účasť na pojednávaní</t>
  </si>
  <si>
    <t>Obj. písomná z 20.9.2023</t>
  </si>
  <si>
    <t>Obj. 0045/267/34773841</t>
  </si>
  <si>
    <t>Obj. 0045/267/34778282</t>
  </si>
  <si>
    <t>Schaeffler Technologies AG</t>
  </si>
  <si>
    <t>Obj. 0060/055/34030864</t>
  </si>
  <si>
    <t>Univerzita Pardubice</t>
  </si>
  <si>
    <t>Obj. 2330330285</t>
  </si>
  <si>
    <t>BBD senzory</t>
  </si>
  <si>
    <t>Obj. AF/22/KS</t>
  </si>
  <si>
    <t>Obj. ORP-52/2-VYS-B4-2023</t>
  </si>
  <si>
    <t>Obj. KÚFS-18/VY-KE-2023</t>
  </si>
  <si>
    <t>Obj. z 28.9.2023</t>
  </si>
  <si>
    <t>Odborné stanovisko</t>
  </si>
  <si>
    <t>Národná diaľničná spoločnosť, a.s.</t>
  </si>
  <si>
    <t>Obj. ZM/2023/0339</t>
  </si>
  <si>
    <t>Hodnotiaca správa</t>
  </si>
  <si>
    <t>XIMEA s.r.o.</t>
  </si>
  <si>
    <t>Obj. P343678</t>
  </si>
  <si>
    <t>ELREVÍZIE s.r.o.</t>
  </si>
  <si>
    <t>Obj. e-mail z 26.7.2023</t>
  </si>
  <si>
    <t>Obj. 4500081012</t>
  </si>
  <si>
    <t>doc. Ing. Ján Haščík, PhD.</t>
  </si>
  <si>
    <t>PGŠ</t>
  </si>
  <si>
    <t>VÚEZ, a.s.</t>
  </si>
  <si>
    <t>Obj. 1544/2023</t>
  </si>
  <si>
    <t>Obj. 1000021971</t>
  </si>
  <si>
    <t>Obj. 0004/23</t>
  </si>
  <si>
    <t>Obj. 230001</t>
  </si>
  <si>
    <t>Obj. 4500333302</t>
  </si>
  <si>
    <t>Obj. ORP-500/SV-HE-2023</t>
  </si>
  <si>
    <t>MicroStep-MIS, spol. s r.o.</t>
  </si>
  <si>
    <t>Obj. OV/20230299</t>
  </si>
  <si>
    <t>Obj. ORP-744/1-VYS-TT-2023</t>
  </si>
  <si>
    <t>Obj. ZSK-2006-00036-94100</t>
  </si>
  <si>
    <t>Odb. skúška znalcov</t>
  </si>
  <si>
    <t>Technický skúšobný ústav Piešťany, š.p.</t>
  </si>
  <si>
    <t>Obj. 48/317/EKO/2023</t>
  </si>
  <si>
    <t>Obj. ORP-648/1-VYS-TT-2023</t>
  </si>
  <si>
    <t>GUZEP trans a.s.</t>
  </si>
  <si>
    <t>Obj. 105/2023</t>
  </si>
  <si>
    <t>Obj. 0045/567/35337628</t>
  </si>
  <si>
    <t>on line kurz</t>
  </si>
  <si>
    <t>Obj. 4500213173</t>
  </si>
  <si>
    <t>Vypracovanie PD</t>
  </si>
  <si>
    <t>Obj. 20230710</t>
  </si>
  <si>
    <t>ANDIS s.r.o.</t>
  </si>
  <si>
    <t>Obj. písomná z 4.8.2023</t>
  </si>
  <si>
    <t>Ing. Pavol Duchovič</t>
  </si>
  <si>
    <t>Obj. 0045/267/35337629</t>
  </si>
  <si>
    <t>Obj. 0045/267/354778280</t>
  </si>
  <si>
    <t>Obj. 0045/267/34778281</t>
  </si>
  <si>
    <t>Obj. 4500371730</t>
  </si>
  <si>
    <t>Obj. P201051477-1</t>
  </si>
  <si>
    <t>Obj. 20231024</t>
  </si>
  <si>
    <t>Obj. e-mail z 22.11.2023</t>
  </si>
  <si>
    <t>Obj. 1000004960</t>
  </si>
  <si>
    <t>Periodická príprava KF</t>
  </si>
  <si>
    <t>Ing. Pavel Paholík</t>
  </si>
  <si>
    <t>Obj. 230002</t>
  </si>
  <si>
    <t>Ing. Marek Székházi</t>
  </si>
  <si>
    <t>Obj. 2023/200/0242</t>
  </si>
  <si>
    <t>Obj. 20231005_Senzor</t>
  </si>
  <si>
    <t>Obj. 20231005_Spot</t>
  </si>
  <si>
    <t>Obj. 20231012_Spot_50</t>
  </si>
  <si>
    <t>Obj. 20231012_Dashboard</t>
  </si>
  <si>
    <t>Mesto Košice</t>
  </si>
  <si>
    <t>Obj. O50100230172</t>
  </si>
  <si>
    <t>Tunelux, s.r.o.</t>
  </si>
  <si>
    <t>Obj. písomná z 1.8.2023</t>
  </si>
  <si>
    <t>Technické a záhradnícke služby mesta Michalovce</t>
  </si>
  <si>
    <t>Obj. OBJ230715</t>
  </si>
  <si>
    <t>PPC Energy, a.s.</t>
  </si>
  <si>
    <t>Obj. NOSL202300162</t>
  </si>
  <si>
    <t>ZVS holding a.s.</t>
  </si>
  <si>
    <t>Obj. H23001769</t>
  </si>
  <si>
    <t>Obj. ZoD 4600016378</t>
  </si>
  <si>
    <t>Obj. ORP-33/3-VYS-B3-2020</t>
  </si>
  <si>
    <t>Obj. 2023002</t>
  </si>
  <si>
    <t>Obj. ORP-1236/1-VYS-TT-2023</t>
  </si>
  <si>
    <t>Obj. písomná z 1.12.2023</t>
  </si>
  <si>
    <t>Obj. O50100230046</t>
  </si>
  <si>
    <t>PPA inžiniering, s.r.o.</t>
  </si>
  <si>
    <t>Obj. OBJ-Z-2023-003168</t>
  </si>
  <si>
    <t>Obj. 4600017679</t>
  </si>
  <si>
    <t>Porovnávacie meranie</t>
  </si>
  <si>
    <t>Elektro Global Slovakia, s.r.o.</t>
  </si>
  <si>
    <t>Obj. 23OBJ-12/211M</t>
  </si>
  <si>
    <t>Inžinierska činnosť</t>
  </si>
  <si>
    <t>ELTODO SK, a.s.</t>
  </si>
  <si>
    <t>Obj. 2024220016</t>
  </si>
  <si>
    <t>Interreg CE</t>
  </si>
  <si>
    <t>CE1581</t>
  </si>
  <si>
    <t xml:space="preserve">Development of an integrated concept for the deployment of innovative technologies and services allowing independent living of frail elderly </t>
  </si>
  <si>
    <t>01.04.2019 - 31.03.2022</t>
  </si>
  <si>
    <t>SAIA</t>
  </si>
  <si>
    <t>Akcia Rakúsko - Slovensko 2022-03-15-002</t>
  </si>
  <si>
    <t xml:space="preserve">prof. Ing. Ivan Hotový, PhD. </t>
  </si>
  <si>
    <t>Novel Structures for Gas Sensors and Photonic Data Processing Concepts</t>
  </si>
  <si>
    <t xml:space="preserve">15.07. 2022 -15.06. 2023 </t>
  </si>
  <si>
    <t>predĺženie do 31.12. 2023</t>
  </si>
  <si>
    <t>CEEPUS III</t>
  </si>
  <si>
    <t xml:space="preserve">doc.Ing.Alena Kozáková, PhD. </t>
  </si>
  <si>
    <t>BG-1103 Modelling, Simulation and Computer-aided Design in Engineering and Management</t>
  </si>
  <si>
    <t>2018 -</t>
  </si>
  <si>
    <t>Akcia Rakúsko - Slovensko 2020-10-15-001</t>
  </si>
  <si>
    <t>prof. Ing. František Uherek, PhD.</t>
  </si>
  <si>
    <t>Passive optical components for telecom and medical applications (PASTEL)</t>
  </si>
  <si>
    <t>01.01.2021 - 31.12.2023</t>
  </si>
  <si>
    <t xml:space="preserve">1 286,78 </t>
  </si>
  <si>
    <t xml:space="preserve">vyúčtovanie </t>
  </si>
  <si>
    <t>ESA</t>
  </si>
  <si>
    <t xml:space="preserve">doc. Ing. Pavol Valko, PhD. </t>
  </si>
  <si>
    <t>Space Engineering Through (True) Training (SETTT)</t>
  </si>
  <si>
    <t>01.06.2021 - 08.04.2024</t>
  </si>
  <si>
    <t>ERASMUS+</t>
  </si>
  <si>
    <t>2020-1-CZ01-KA226-VET-094346</t>
  </si>
  <si>
    <t xml:space="preserve">prof. Ing. Pavol Podhradský, PhD. </t>
  </si>
  <si>
    <t xml:space="preserve">DiT4LL- Digital Technologies for Lecturing and Learning </t>
  </si>
  <si>
    <t>01.06.2021 -31.05. 2023</t>
  </si>
  <si>
    <t>finálna platba</t>
  </si>
  <si>
    <t>2020-1-CZ01-KA226-HE-094373</t>
  </si>
  <si>
    <t>PADINE-TT - Partnership for Distance Nuclear Education - removing social barriers Trough new Technology</t>
  </si>
  <si>
    <t>01.05.2021 - 30.04.2023</t>
  </si>
  <si>
    <t xml:space="preserve">prof. Ing. Gregor Rozinaj, PhD. </t>
  </si>
  <si>
    <t>NEXT-Digital Transformations for Supporting Next- Generation Labour</t>
  </si>
  <si>
    <t xml:space="preserve">	01.11.2023 - 31.10.2026 </t>
  </si>
  <si>
    <t xml:space="preserve">prevod partnerom </t>
  </si>
  <si>
    <t>2023-1-CZ01-KA220-VET-000159924</t>
  </si>
  <si>
    <t>CYB-FUT - Cybersecurity for the Future</t>
  </si>
  <si>
    <t>01.09.2023 - 31.08.2026</t>
  </si>
  <si>
    <t>2019-2083/001-001</t>
  </si>
  <si>
    <t xml:space="preserve">doc. Ing. Katarína Žáková, PhD. </t>
  </si>
  <si>
    <t>ETAT - Education &amp; Training for Automation 4.0 in Thailand</t>
  </si>
  <si>
    <t>15.11. 2019 - 14.11. 2022</t>
  </si>
  <si>
    <t>predĺženie do 14.11. 2023</t>
  </si>
  <si>
    <t>Ministerstvo vnútra SR</t>
  </si>
  <si>
    <t>Finančné riaditeľstvo SR</t>
  </si>
  <si>
    <t>Úrad jadrového dozoru SR</t>
  </si>
  <si>
    <t>FCHPT</t>
  </si>
  <si>
    <t>APVV-18-0016</t>
  </si>
  <si>
    <t>prof. Ing. Marian Koman, DrSc.</t>
  </si>
  <si>
    <t>Molekulové nanomagnety zložené z komplexov prechodných kovov</t>
  </si>
  <si>
    <t>APVV-18-0039</t>
  </si>
  <si>
    <t>Ing. Tatiana Klempova, PhD.</t>
  </si>
  <si>
    <t>Aplikácia fermentovaných bioproduktov a humínových látok vo výžive hydiny, nový prístup ku zlepšeniu zdravia zvierat a produkcii bezpečných a funkčných potravín</t>
  </si>
  <si>
    <t>APVV-18-0061</t>
  </si>
  <si>
    <t>prof. Ing. Peter Šimko, DrSc.</t>
  </si>
  <si>
    <t>Potraviny so zníženým obsahom cholesterolu</t>
  </si>
  <si>
    <t>APVV-18-0134</t>
  </si>
  <si>
    <t>doc. Ing. Zuzana Labovská, PhD.</t>
  </si>
  <si>
    <t>Viacúrovňová intenzifikácia chemických procesov a priemyselných klastrov</t>
  </si>
  <si>
    <t>APVV-18-0188</t>
  </si>
  <si>
    <t>prof. Ing. Milan Polakovič, CSc.</t>
  </si>
  <si>
    <t>Chemoenzymatická syntéza látok s farmaceutickýmpotenciálom:
optimalizácia procesov produkcie fenyletanoidných glykozidov</t>
  </si>
  <si>
    <t>APVV-18-0201</t>
  </si>
  <si>
    <t>doc. Ing. Martin Rebroš, PhD.</t>
  </si>
  <si>
    <t>Funkčná analýza a produkcia bioaktívnych látok hmyzu a kliešťov</t>
  </si>
  <si>
    <t>APVV-18-0197</t>
  </si>
  <si>
    <t>doc. Ing. Ivan Šalitroš, DrSc.</t>
  </si>
  <si>
    <t>Relaxačné procesy v kvantových magnetických systémoch</t>
  </si>
  <si>
    <t>APVV-18-0232</t>
  </si>
  <si>
    <t>doc. Ing. Elena Graczová, PhD.</t>
  </si>
  <si>
    <t>Regenerácia iónových kvapalín používaných v separačných procesoch</t>
  </si>
  <si>
    <t>APVV-18-0254</t>
  </si>
  <si>
    <t>Príprava biokatalyzátorov z priemyselných vedľajších produktov a ich využitie v biorafinériách</t>
  </si>
  <si>
    <t>APVV-19-0024</t>
  </si>
  <si>
    <t>prof. Ing. Peter Rapta, DrSc.</t>
  </si>
  <si>
    <t>Redoxne aktívne komplexy kovov vykazujúce duálne protirakovinové
a antibakteriálne účinky</t>
  </si>
  <si>
    <t>APVV-19-0031</t>
  </si>
  <si>
    <t>prof. Ing. Ľubomír Valík, PhD.</t>
  </si>
  <si>
    <t>Mikrobiálne kontaminanty v tradičných slovenských syroch: ich eliminácia vedeckými nástrojmi založenými na kvantitatívnej analýze a matematickom modelovaní</t>
  </si>
  <si>
    <t>APVV-19-0087</t>
  </si>
  <si>
    <t>Bioaktívne komplexy prechodných kovov s magnetickou bistabilitou</t>
  </si>
  <si>
    <t>APVV-19-0093</t>
  </si>
  <si>
    <t>prof. Ing. Albert Breier, DrSc.</t>
  </si>
  <si>
    <t>Viaclieková rezistencia u leukemických buniek - fenotyp spôsobený interferenciou viacerých molekulárnych príčin</t>
  </si>
  <si>
    <t>1.7.2020-30.5.2024</t>
  </si>
  <si>
    <t>APVV-19-0094</t>
  </si>
  <si>
    <t>Obranné mechanizmy mikrobiálnych a živočíšnych buniek pri znižovaní ich citlivosti na rastlinné defenzné zlúčeniny</t>
  </si>
  <si>
    <t>APVV-19-0091</t>
  </si>
  <si>
    <t>doc. Ing. Ján Kruželák, PhD.</t>
  </si>
  <si>
    <t>Elastomérne kompozitné a zmesné materiály so zložkami z obnoviteľných zdrojov</t>
  </si>
  <si>
    <t>APVV-19-0250</t>
  </si>
  <si>
    <t>prof. Ing. Tomáš Mackuľak, PhD.</t>
  </si>
  <si>
    <t>Výskyt mikroplastov a vybraných mikropolutantov v povrchových a
pitných vodách Slovenska a ich účinné odstránenie pomocou progresívnych postupov</t>
  </si>
  <si>
    <t>1.7.2020-31.5.2024</t>
  </si>
  <si>
    <t>APVV-19-0338</t>
  </si>
  <si>
    <t>Ing. Jana Nováčiková, PhD.</t>
  </si>
  <si>
    <t>Pokročilá fotochemicky indukovaná radikálová polymerizácia s prenosom atómu tolerantná k prítomnosti kyslíka</t>
  </si>
  <si>
    <t>APVV-19-0149</t>
  </si>
  <si>
    <t>doc. Ing. Svetlana Hrouzková, PhD.</t>
  </si>
  <si>
    <t>Inovácie v analytických systémoch pre udržateľné a bezpečné životné prostredie</t>
  </si>
  <si>
    <t>APVV-19-0170</t>
  </si>
  <si>
    <t>prof. Ing. Juma Haydary, PhD.</t>
  </si>
  <si>
    <t>Výroba plynu s parametrami kvality plynného paliva, splyňovaním tuhého odpadu a biomasy</t>
  </si>
  <si>
    <t>1.7.2021-31.12.2023</t>
  </si>
  <si>
    <t>APVV-20-0105</t>
  </si>
  <si>
    <t>Ing. Peter Koóš, PhD.</t>
  </si>
  <si>
    <t>Štúdium a optimalizácia prietokových sytémov pre syntézu zložitých organických molekúl</t>
  </si>
  <si>
    <t>APVV-20-0129</t>
  </si>
  <si>
    <t>doc. Ing. Boris Lakatoš, PhD.</t>
  </si>
  <si>
    <t>Potenciálna úloha kyseliny valproovej v potlačení zápalu</t>
  </si>
  <si>
    <t>1.8.2021-30.6.2025</t>
  </si>
  <si>
    <t>APVV-20-0166</t>
  </si>
  <si>
    <t>prof. Ing. Milan Čertík, PhD.</t>
  </si>
  <si>
    <t>Nekonvenčné kvasinky ako producenty lipidov s vysokou pridanou hodnotou</t>
  </si>
  <si>
    <t>APVV-20-0193</t>
  </si>
  <si>
    <t>Ing. Katarína Tomanová, PhD.</t>
  </si>
  <si>
    <t>Materiálová recyklácia environmentálne prijateľných polymérnych materiálov získaných z obnoviteľných zdrojov</t>
  </si>
  <si>
    <t>APVV-20-0213</t>
  </si>
  <si>
    <t>doc. Ing. Lukáš Bučinský, PhD.</t>
  </si>
  <si>
    <t>Súčinnosť prístupov teoretickej chémie, kryštalografie, spektroskopie a organickej syntézy pri riešení bytostných problémov tejto doby (pandemické hrozby a vývoj liečiv)</t>
  </si>
  <si>
    <t>APVV-20-0256</t>
  </si>
  <si>
    <t>prof. Ing. Ivan Hudec, PhD.</t>
  </si>
  <si>
    <t>Obalové systémy na báze biodegradovateľných polymérov z
obnoviteľných zdrojov</t>
  </si>
  <si>
    <t>1.7.2021-30.6.2024</t>
  </si>
  <si>
    <t>APVV-20-0208</t>
  </si>
  <si>
    <t>prof. Ing. Michal Rosenberg, PhD.</t>
  </si>
  <si>
    <t>Príprava špeciálnych sacharidov a ich derivátov z prírodných surovín
s využitím biotechnologických postupov</t>
  </si>
  <si>
    <t>APVV-20-0261</t>
  </si>
  <si>
    <t>prof. Ing. Michal Kvasnica, PhD.</t>
  </si>
  <si>
    <t>Energeticky efektívne, bezpečné a zabezpečené procesné riadenie</t>
  </si>
  <si>
    <t>APVV-20-0257</t>
  </si>
  <si>
    <t>doc. Ing. Svetlana Kryštofová, PhD.</t>
  </si>
  <si>
    <t>Strom a krajina – vplyv drevín na diverzitu pôdnych mikroorganizmov
v poľnohospodárskej krajine</t>
  </si>
  <si>
    <t>APVV-20-0298</t>
  </si>
  <si>
    <t>doc. Ing. Pavol Jakubec, PhD.</t>
  </si>
  <si>
    <t>Denné svetlo ako iniciátor chemických reakcií v syntéze antibiotík</t>
  </si>
  <si>
    <t>APVV-20-0272</t>
  </si>
  <si>
    <t>Imobilizácia a koimobilizácia viabilných celobunkových biokatalyzátorov s enzýmovými kaskádami pre produkciu chemických špecialít, vývoj metód ich charakterizácie a bioreaktorové inžinierstvo</t>
  </si>
  <si>
    <t>APVV-20-0312</t>
  </si>
  <si>
    <t>Nové chromatografické membránové adsorbenty: fyzikálnochemické
a procesové charakteristiky a optimalizácia separácie vybraných terapeutických proteínov</t>
  </si>
  <si>
    <t>APVV-20-0143</t>
  </si>
  <si>
    <t>Mgr. Ladislav Bačiak, PhD.</t>
  </si>
  <si>
    <t>Samovražedná génová terapia sprostredkovaná exozómami z
mezenchýmových stromálnych a pankreatických nádorových buniek
v liečbe duktálneho adenokarcinómu pankreasu</t>
  </si>
  <si>
    <t>APVV-20-0348</t>
  </si>
  <si>
    <t>Valorizácia kávového odpadu pre produkciu priemyselne zaujímavých látok s vyššou pridanou hodnotou a biodieselu</t>
  </si>
  <si>
    <t>APVV-20-0410</t>
  </si>
  <si>
    <t>doc. Ing. Katarína Vizárová, PhD.</t>
  </si>
  <si>
    <t>Ochrana a konzervovanie novodobých objektov kultúrneho dedičstva s obsahom plastov</t>
  </si>
  <si>
    <t>APVV-21-0019</t>
  </si>
  <si>
    <t>prof. Ing. Miroslav Fikar, DrSc.</t>
  </si>
  <si>
    <t>Dátovo orientované procesné riadenie</t>
  </si>
  <si>
    <t>APVV-21-0076</t>
  </si>
  <si>
    <t>Kanabinoidy a rekombinantné kvasinky - perspektívy produkcie bioaktívnych molekúl</t>
  </si>
  <si>
    <t>doc. Ing. Marián Janek, PhD.</t>
  </si>
  <si>
    <t>1.7.2022-31.12.2025</t>
  </si>
  <si>
    <t>APVV-21-0178</t>
  </si>
  <si>
    <t>Ing. Peter Oswald, PhD.</t>
  </si>
  <si>
    <t>Charakterizácia znečistenia povrchových vôd v chránených vysokohorských oblastiach inovatívnymi vzorkovacími postupmi</t>
  </si>
  <si>
    <t>APVV-21-0172</t>
  </si>
  <si>
    <t>doc. Ing. Anna Ujhelyiová, PhD.</t>
  </si>
  <si>
    <t>Farebné koncentráty na báze polymérov z obnoviteľných zdrojov</t>
  </si>
  <si>
    <t>APVV-21-0211</t>
  </si>
  <si>
    <t>prof. Ing. Ivan Špánik, DrSc.</t>
  </si>
  <si>
    <t>Nové prístupy založené na kombinácii analytickej chémie, počítačového videnia a chemometrie pre hodnotenie integrity výrobkov</t>
  </si>
  <si>
    <t>APVV-21-0299</t>
  </si>
  <si>
    <t>RNDr. Svatava Kašparová, PhD.</t>
  </si>
  <si>
    <t>Automatický nástroj na vyhodnocovanie kvantitatívnych MRI štúdií kĺbovej chrupavky v čase</t>
  </si>
  <si>
    <t>APVV-21-0321</t>
  </si>
  <si>
    <t>Štúdium mechanizmu pohybu tau proteínu v CNS</t>
  </si>
  <si>
    <t>APVV-21-0039</t>
  </si>
  <si>
    <t>doc. Ing. Dana Dvoranová, PhD.</t>
  </si>
  <si>
    <t>Fotochemické Všestranne Materiály pre Čistenie Vody</t>
  </si>
  <si>
    <t>1.7.2022-29.6.2026</t>
  </si>
  <si>
    <t>APVV-22-0011</t>
  </si>
  <si>
    <t>Ekologické gumárske zmesi a materiály</t>
  </si>
  <si>
    <t>1.7.202330.6.2026</t>
  </si>
  <si>
    <t>APVV-22-0034</t>
  </si>
  <si>
    <t>Ing. Aleš Ház, PhD.</t>
  </si>
  <si>
    <t>Valorizácia odpadových polymérov z automobilového priemyslu pre produkciu priemyselne zaujímavých kompozitov s vylepšenými vlastnosťami</t>
  </si>
  <si>
    <t>APVV-22-0038</t>
  </si>
  <si>
    <t>prof. Ing. Jozef Markoš, DrSc.</t>
  </si>
  <si>
    <t>Využitie membránovej kryštalizácie na separáciu hodnotných látok s vysokou čistotou</t>
  </si>
  <si>
    <t>APVV-22-0102</t>
  </si>
  <si>
    <t>Eliminácia aflatoxínu M1 z mieka</t>
  </si>
  <si>
    <t>APVV-22-0161</t>
  </si>
  <si>
    <t>doc. Ing. Vladimír Štefuca, CSc.</t>
  </si>
  <si>
    <t>Využitie biotechnologickych transformácií pri výrobe zdraviu prospešných nápojov</t>
  </si>
  <si>
    <t>APVV-22-0172</t>
  </si>
  <si>
    <t>Vplyv redukovanej rozmernosti na spinovo-fonónovú interakciu</t>
  </si>
  <si>
    <t>APVV-22-0207</t>
  </si>
  <si>
    <t>Nové kvasinkové enzýmy na biokonverziu rastlinnej biomasy</t>
  </si>
  <si>
    <t>APVV-22-0235</t>
  </si>
  <si>
    <t>Biotechnologická konverzia odpadových agroindustriálnych materiálov na cielenú produkciu netradičných a priemyselne atraktívnych lipofilných metabolitov</t>
  </si>
  <si>
    <t>APVV-22-0277</t>
  </si>
  <si>
    <t>doc. Ing. Štefan Šutý, PhD.</t>
  </si>
  <si>
    <t>Zvyšovanie elastických vlastností papierov fyzikálnymi a chemickými modifikáciami</t>
  </si>
  <si>
    <t>APVV-22-0264</t>
  </si>
  <si>
    <t>Ing. Michal Kaliňák, PhD.</t>
  </si>
  <si>
    <t>Bioenergetická a proteomická diagnostika v kardioprotekcii: efektívny nástroj v sledovaní regulácie mitochondriálnych signalizačných dráh</t>
  </si>
  <si>
    <t>APVV-22-0292</t>
  </si>
  <si>
    <t>prof. Ing. Igor Bodík, PhD.</t>
  </si>
  <si>
    <t>Opätovné využívanie vyčistených odpadových vôd</t>
  </si>
  <si>
    <t>APVV-22-0383</t>
  </si>
  <si>
    <t>doc. Ing. Martin Šimkovič, PhD.</t>
  </si>
  <si>
    <t>Využitie rekombinantných enzýmov s tioglukozidázovou aktivitou na transformáciu rastlinných glukozinolátov a ich analógov na biologicky aktívne látky s preventívnym a supresívnym účinkom na rozvoj neoplázie</t>
  </si>
  <si>
    <t>APVV-22-0388</t>
  </si>
  <si>
    <t>Modifikácia lignínu pre pokročilé materiály</t>
  </si>
  <si>
    <t>2/0012/20</t>
  </si>
  <si>
    <t>Ing. Peter Gajdoš, PhD.</t>
  </si>
  <si>
    <t>Kyselina puniková: produkcia a mechanizmy jej účinku v kvasinkách</t>
  </si>
  <si>
    <t>1.1.2020-31.12.2023</t>
  </si>
  <si>
    <t>1/0139/20</t>
  </si>
  <si>
    <t>doc. Ing. Martin Breza, CSc.</t>
  </si>
  <si>
    <t>Elektrónová štruktúra komplexov kovov s "non-innocent" ligandami ako kľúč k interpretácii a predikcii ich
vlastností II.</t>
  </si>
  <si>
    <t>1/0159/20</t>
  </si>
  <si>
    <t>prof. Ing. Ľubomír Švorc, DrSc.</t>
  </si>
  <si>
    <t>Vývoj nových elektroanalytických, spektrometrických a chromatografických metód a spájanie dát pre analýzu,
charakterizáciu a klasifikáciu zložitých vzoriek</t>
  </si>
  <si>
    <t>1/0412/20</t>
  </si>
  <si>
    <t>Pokročilé ekologické analytické metódy na extrakciu a stanovenie xenobiotík vo vzorkách životného prostredia</t>
  </si>
  <si>
    <t>1/0545/20</t>
  </si>
  <si>
    <t>doc. Ing. Martin Klaučo, PhD.</t>
  </si>
  <si>
    <t>Pokročilé riadenie energeticky náročných procesov s neurčitosťami v chemických, biochemických a potravinárskych technológiách</t>
  </si>
  <si>
    <t>1/0583/20</t>
  </si>
  <si>
    <t>Ing. Zlatica Kohajdová, PhD.</t>
  </si>
  <si>
    <t>Hodnotenie potenciálu alternatívnych surovín pri výrobe cereálnych výrobkov s pridanou hodnotou</t>
  </si>
  <si>
    <t>2/0136/20</t>
  </si>
  <si>
    <t>Ing. Silvia Martiniaková, PhD.</t>
  </si>
  <si>
    <t>Hodnotenie a porovnanie protizápalovej a antioxidačnej účinnosti karotenoidov in vitro a in vivo pomocou modelov chronických zápalových ochorení</t>
  </si>
  <si>
    <t>1/0766/20</t>
  </si>
  <si>
    <t>Cielená syntéza atraktívnych a biorelevantných zlúčenín s využitím moderných syntetických metód</t>
  </si>
  <si>
    <t>1/0482/20</t>
  </si>
  <si>
    <t>prof. Ing. Marián Valko, DrSc.</t>
  </si>
  <si>
    <t>Cyklická zmena oxidačného stavu a DNA interkalačné vlastnosti bifunkčných komplexov prechodných kovov s
halogénderivátmi nesteroidných protizápalových liečiv: Syntéza, štruktúrna charakterizácia, biologická aktivita a
protirakovinové vlastnosti</t>
  </si>
  <si>
    <t>2/0130/20</t>
  </si>
  <si>
    <t>Intenzifikácia vývoja, produkcie a neinvazívnej charakterizácie nových imobilizovaných celobunkových
biokatalyzátorov na báze enzýmových kaskád pre produkciu chemických špecialít</t>
  </si>
  <si>
    <t>1/0064/21</t>
  </si>
  <si>
    <t>Fotokatalyzátory a fotoiniciátory aktivované viditeľným žiarením</t>
  </si>
  <si>
    <t>1.1.2021-31.12.2023</t>
  </si>
  <si>
    <t>1/0267/21</t>
  </si>
  <si>
    <t>doc. RNDr. Zdenko Takáč, PhD.</t>
  </si>
  <si>
    <t>Agregácia neurčitých dát reprezentovaných intervalmi a vektormi</t>
  </si>
  <si>
    <t>1/0342/21</t>
  </si>
  <si>
    <t>Bioanorganické kompozity pre náhrady kostných tkanív pripravované pomocou 3D tlače.</t>
  </si>
  <si>
    <t>1.1.2021-31.12.2024</t>
  </si>
  <si>
    <t>1/0461/21</t>
  </si>
  <si>
    <t>prof. Ing. Vladimír Lukeš, DrSc.</t>
  </si>
  <si>
    <t>Štúdium chemickej a elektrónovej štruktúry nových organických zlúčenín s bioinšpirovanými stavebnými jednotkami</t>
  </si>
  <si>
    <t>1/0515/21</t>
  </si>
  <si>
    <t>Ing. Silvia Mošovská, PhD.</t>
  </si>
  <si>
    <t>Kinetika devitalizácie mikroorganizmov pri miernom opracovaní potravín: aplikácia matematických modelov a hodnotenie účinku nízkoteplotnej plazmy a miernych devitalizačných teplôt na mikroorganizmy</t>
  </si>
  <si>
    <t>1/0527/21</t>
  </si>
  <si>
    <t>doc. Ing. Mária Greifová, PhD.</t>
  </si>
  <si>
    <t>Charakteristika a využitie mikroorganizmov degradujúcich biogénne amíny ako možné riešenie pre zabezpečenie zdravotne bezpečných fermentovaných potravín</t>
  </si>
  <si>
    <t>1/0548/21</t>
  </si>
  <si>
    <t>doc. Ing. Mário Mihaľ, PhD.</t>
  </si>
  <si>
    <t>Experimentálne a matematické modelovanie dvojreaktorových membránových hybridných systémov pre výrobu chemických špecialít</t>
  </si>
  <si>
    <t>1/0511/21</t>
  </si>
  <si>
    <t>prof. Ing. Ľudovít Jelemenský, DrSc.</t>
  </si>
  <si>
    <t>Zlepšenie vlastnej bezpečnosti pri návrhu výrobných procesov pomocou počítačovo podporovaného matematického modelovania.</t>
  </si>
  <si>
    <t>1/0691/21</t>
  </si>
  <si>
    <t>doc. Ing. Radoslav Paulen, PhD.</t>
  </si>
  <si>
    <t>Efektívne riadenie priemyselných prevádzok s použitím dát</t>
  </si>
  <si>
    <t>1/0464/21</t>
  </si>
  <si>
    <t>doc. Ing. Lucia Bírošová, PhD.</t>
  </si>
  <si>
    <t>Mikroplasty v potravinovom reťazci a ich súvis s bakteriálnou rezistenciou voči antibiotikám</t>
  </si>
  <si>
    <t>1/0078/21</t>
  </si>
  <si>
    <t>Ing. Michal Zalibera, PhD.</t>
  </si>
  <si>
    <t>NO-uvoľňujúce organokovové komplexy s azolovými ligandmi ako potenciálne protirakovinové liečivá</t>
  </si>
  <si>
    <t>1/0747/21</t>
  </si>
  <si>
    <t>doc. Ing. Matilda Zemanová, PhD.</t>
  </si>
  <si>
    <t>Viaczložkové katalyzátory pre elektrolytické štiepenie vody</t>
  </si>
  <si>
    <t>2/0032/21</t>
  </si>
  <si>
    <t>Ing. Eva Kuzielová, PhD.</t>
  </si>
  <si>
    <t>Štúdium degradácie viaczložkových cementových materiálov v dôsledku uhličitej korózie v podmienkach simulujúcich geotermálne vrty</t>
  </si>
  <si>
    <t>2/0016/22</t>
  </si>
  <si>
    <t>Mgr. Lucia Messingerová, PhD.</t>
  </si>
  <si>
    <t>Štrukturálne usporiadanie pre-mRNA nevyhnutné pre exonizáciu Alu</t>
  </si>
  <si>
    <t>1.1.2022-31.12.2025</t>
  </si>
  <si>
    <t>1/0029/22</t>
  </si>
  <si>
    <t>Fotoaktívne a sublimovateľné komplexy prechodných kovov vykazujúce magnetickú bistabilitu</t>
  </si>
  <si>
    <t>2/0057/22</t>
  </si>
  <si>
    <t>Inteligentná hlbková mozgová stimulácia ako inovatívna stratégia pre liečbu mozgových porúch</t>
  </si>
  <si>
    <t>1/0297/22</t>
  </si>
  <si>
    <t>doc. Ing. Juraj Oravec, PhD.</t>
  </si>
  <si>
    <t>Metódy riadenia pre nízkouhlíkovú automatizáciu procesov</t>
  </si>
  <si>
    <t>1/0388/22</t>
  </si>
  <si>
    <t>doc. Ing. Petra Olejníková, PhD.</t>
  </si>
  <si>
    <t>Adaptívne mechanizmy vláknitých húb – prvý krok k indukcii rezistencie voči antifungálnym zlúčeninám</t>
  </si>
  <si>
    <t>1/0498/22</t>
  </si>
  <si>
    <t>doc. Ing. Zuzana Cibulková, PhD.</t>
  </si>
  <si>
    <t>Aplikácia izokonverzných metód na štúdium stability materiálov</t>
  </si>
  <si>
    <t>1/0411/22</t>
  </si>
  <si>
    <t>Praktická syntéza antibiotík účinných voči najnebezpečnejším bakteriálnym patogénom</t>
  </si>
  <si>
    <t>1.1.2022-31.12.2024</t>
  </si>
  <si>
    <t>1/0515/22</t>
  </si>
  <si>
    <t>Bioreaktorové inžinierstvo enzýmových oxidačných procesov</t>
  </si>
  <si>
    <t>1/0663/22</t>
  </si>
  <si>
    <t>Ing. Svetlana Kryštofová, PhD.</t>
  </si>
  <si>
    <t>Skrat kyseliny gama-aminomaslovej (GABA) v hubách: nedocenená metabolická dráha s významným vplyvom na fungálnu biológiu</t>
  </si>
  <si>
    <t>1/0017/23</t>
  </si>
  <si>
    <t>doc. Ing. František Čacho, PhD.</t>
  </si>
  <si>
    <t>Priama analýza tuhých látok optickými a elektrochemickými technikami pre rýchlu kontrolu bezpečnosti a kvality potravín, výživových doplnkov a farmaceutických prípravkov</t>
  </si>
  <si>
    <t>1.1.2023-31.12.2026</t>
  </si>
  <si>
    <t>2/0030/23</t>
  </si>
  <si>
    <t>Mgr. Jana Špaldová, PhD.</t>
  </si>
  <si>
    <t>Špecifické zmeny v expresii niektorých génov zahrnuté v rozvoji rezistencie leukemických buniek voči xenobiotikám</t>
  </si>
  <si>
    <t>1/0141/23</t>
  </si>
  <si>
    <t>doc. Ing. František Kreps, PhD.</t>
  </si>
  <si>
    <t>Získavanie zdraviu prospešných látok z drobného bobuľového ovocia a ich využitie vo funkčných potravinách</t>
  </si>
  <si>
    <t>1/0152/23</t>
  </si>
  <si>
    <t>prof. Ing. Štefan Marchalín, DrSc.</t>
  </si>
  <si>
    <t>Inovatívne metódy syntézy a racionálny dizajn bioaktívnych analógov indolizidínových, pyrolidínových a spiroizoxazolínových alkaloidov</t>
  </si>
  <si>
    <t>1/0132/23</t>
  </si>
  <si>
    <t>Kvantitatívna prediktívna potravinárska mikrobiológia - základný nástroj pre zvyšovanie mikrobiologickej kvality,
bezpečnosti a hodnotenia mikrobiologického rizika v potravinárstve</t>
  </si>
  <si>
    <t>1/0175/23</t>
  </si>
  <si>
    <t>Štúdium rozdielov medzi elektrónovou štruktúrou v kryštáli a v izolovanej molekule, ich vplyv na zmenu chemických a fyzikálnochemických vlastností základného a excitovaného stavu.</t>
  </si>
  <si>
    <t>1/0298/23</t>
  </si>
  <si>
    <t>Vývoj nových metodológií a aplikácií pre viackolónové a viacrozmerné GC separácie zložitých vzoriek potravín a životného prostredia</t>
  </si>
  <si>
    <t>1/0651/23</t>
  </si>
  <si>
    <t>Výskum elastických vlastností papierov a ich fyzikálne a chemické ovplyvňovanie</t>
  </si>
  <si>
    <t>1/0374/23</t>
  </si>
  <si>
    <t>doc. Ing. Tomáš Soták, PhD.</t>
  </si>
  <si>
    <t>Selektívna transformácia lignocelulózy na významné oxygenáty použitím nanoštruktúrovaných katalyzátorov</t>
  </si>
  <si>
    <t>1.1.2023-31.12.2025</t>
  </si>
  <si>
    <t>1/0436/23</t>
  </si>
  <si>
    <t>prof. Ing. Ján Híveš, PhD.</t>
  </si>
  <si>
    <t>Kombinované technológie odstraňovania širokospektrálneho znečistenia odpadových vôd</t>
  </si>
  <si>
    <t>1/0490/23</t>
  </si>
  <si>
    <t>Ekonomicky efektívne prediktívne riadenie microgridov</t>
  </si>
  <si>
    <t>1/0686/23</t>
  </si>
  <si>
    <t>prof. Ing. Ján Moncoľ, DrSc.</t>
  </si>
  <si>
    <t>Potenciálne mimetiká a kancerostatika na báze komplexov prechodných kovov</t>
  </si>
  <si>
    <t>035STU-4/2021</t>
  </si>
  <si>
    <t>doc. Ing. Pavel Ačai, PhD.</t>
  </si>
  <si>
    <t>Aplikácia matematického modelovania</t>
  </si>
  <si>
    <t>Európska komisia</t>
  </si>
  <si>
    <t>NFP313011V336</t>
  </si>
  <si>
    <t>Dopytovo orientovaný výskum pre udržateľné a inovatívne potraviny</t>
  </si>
  <si>
    <t>NFP313022V911</t>
  </si>
  <si>
    <t>doc. Ing. Tomáš Mackuľak, PhD.</t>
  </si>
  <si>
    <t>Priemyselný výskum nových technologických postupov výroby závlahovej vody</t>
  </si>
  <si>
    <t>1.5.2020-30.4.2023</t>
  </si>
  <si>
    <t>NFP313011ASS8</t>
  </si>
  <si>
    <t>Strategický výskum v oblasti SMART monitoringu, liečby a preventívnej ochrany pred koronavírusom (SARS-CoV-2)</t>
  </si>
  <si>
    <t>1.1.2021-30.6.2023</t>
  </si>
  <si>
    <t>NFP313011ATA2</t>
  </si>
  <si>
    <t>Výskum progresívnych metód diagnostiky COVID-19 a biomarkerov umožňujúcich skorú detekciu jedincov so zvýšeným rizikom ťažkého priebehu ochorenia</t>
  </si>
  <si>
    <t>NFP313021BXZ1</t>
  </si>
  <si>
    <t>doc. Ing. Milan Polakovič, CSc.</t>
  </si>
  <si>
    <t>1.1.2020-13.12.2023</t>
  </si>
  <si>
    <t>SKHU/1902/4.1/001</t>
  </si>
  <si>
    <t>prof. Ing. Alexander Kaszonyi, PhD.</t>
  </si>
  <si>
    <t>Joint chemical laboratory for the service of bioeconomy in the Slovak-Hungarian border region</t>
  </si>
  <si>
    <t>7.1.2020-30.11.2022</t>
  </si>
  <si>
    <t>The Research Council of Norway</t>
  </si>
  <si>
    <t>Multifunctional high-value fungal biomass from the Norwegian agriculture supply chain by-products</t>
  </si>
  <si>
    <t>1.1.2020-31.12.2024</t>
  </si>
  <si>
    <t>AO/1-8673/16/NL/NDE</t>
  </si>
  <si>
    <t>doc. Ing. Ľuboš Bača, PhD.</t>
  </si>
  <si>
    <t>Additive manufacturing of ceramic components by FDM technology</t>
  </si>
  <si>
    <t>1.9.2018-30.6.2023</t>
  </si>
  <si>
    <t>2125/01/02</t>
  </si>
  <si>
    <t>Zelené analytické prístupy pre kontrolu kvality vinárskeho priemyslu založené na digitálnom obraze a chemometrii</t>
  </si>
  <si>
    <t>1.10.2022-31.12.2023</t>
  </si>
  <si>
    <t>2189/02/02</t>
  </si>
  <si>
    <t>Grafický nitrid uhlíka - pokročilé nanomateriály v čistení odpadových vôd</t>
  </si>
  <si>
    <t>1.10.2022-31.12.2024</t>
  </si>
  <si>
    <t>2245/02/01</t>
  </si>
  <si>
    <t>Pokrok v usmerneniach pre zodpovedné strojové učenie</t>
  </si>
  <si>
    <t>1.10.2022-31.3.2023</t>
  </si>
  <si>
    <t>CONFORMITY s.r.o.</t>
  </si>
  <si>
    <t>058/19</t>
  </si>
  <si>
    <t>Sledovanie fyzikálnych vlastnostíkonídií produkčného kmeňa Penicillium chrysogenum a zabezpečenie uchovávania viabilných konídií</t>
  </si>
  <si>
    <t>17.10.2019-31.12.2023</t>
  </si>
  <si>
    <t>PLEURAN , s.r.o.</t>
  </si>
  <si>
    <t>017/20</t>
  </si>
  <si>
    <t>Vplyv autochtónnej a alachtónnej mikrobioty Hlivy ustricovej na technologický proces a jej ďalšie spracovanie</t>
  </si>
  <si>
    <t>15.6.2020-31.12.2023</t>
  </si>
  <si>
    <t>Proer, s.r.o.</t>
  </si>
  <si>
    <t>033/20</t>
  </si>
  <si>
    <t>Výskumná činnosť súvisiaca s mikrobiálnymi kontaminantmi</t>
  </si>
  <si>
    <t>28.7.2020-31.12.2023</t>
  </si>
  <si>
    <t>Synthcluster s.r.o.</t>
  </si>
  <si>
    <t>002/21</t>
  </si>
  <si>
    <t>Vývoj technologických postupov prípravy biochemikálií</t>
  </si>
  <si>
    <t>18.1.2021-31.12.2023</t>
  </si>
  <si>
    <t>Zoltamilk s.r.o.</t>
  </si>
  <si>
    <t>009/21</t>
  </si>
  <si>
    <t>Produkcia biomasy</t>
  </si>
  <si>
    <t>1.4.2021-30.12.2023</t>
  </si>
  <si>
    <t>VALICARE s.r.o.</t>
  </si>
  <si>
    <t>011/22</t>
  </si>
  <si>
    <t>Vývoj a validácia metódy pre stanovenie manitolu a naproxenu</t>
  </si>
  <si>
    <t>22.2.2022-31.12.2023</t>
  </si>
  <si>
    <t>VEGUM a.s.</t>
  </si>
  <si>
    <t>015/22</t>
  </si>
  <si>
    <t>Vývoj gumárskych zmesí a realizácia testov</t>
  </si>
  <si>
    <t>1.4.2022-31.12.2023</t>
  </si>
  <si>
    <t>AUDOV s.r.o.</t>
  </si>
  <si>
    <t>021/22</t>
  </si>
  <si>
    <t>prof. Ing. Pavol Rajniak, DrSc.</t>
  </si>
  <si>
    <t>Superabsorbent pre slané vody</t>
  </si>
  <si>
    <t>17.5.2022-31.3.2023</t>
  </si>
  <si>
    <t>Enhanced Injet s.r.o.</t>
  </si>
  <si>
    <t>025/22</t>
  </si>
  <si>
    <t>doc .Ing. Viera Jančovičová, PhD.</t>
  </si>
  <si>
    <t>Vývoj UV vytvrdzovateľného systému na maskovanie materiálov</t>
  </si>
  <si>
    <t>20.6.2022-30.9.2023</t>
  </si>
  <si>
    <t xml:space="preserve">Slovnaft </t>
  </si>
  <si>
    <t>026/22</t>
  </si>
  <si>
    <t>doc. Ing. Miroslav Variny, PhD.</t>
  </si>
  <si>
    <t>Modelovanie a optimalizácia priemyselnej dekab.elektrafiky</t>
  </si>
  <si>
    <t>6.7.2022-28.4.2023</t>
  </si>
  <si>
    <t>SPP Storage, s.r.o.</t>
  </si>
  <si>
    <t>038/22</t>
  </si>
  <si>
    <t>Ing. Ivan Červeňanský, PhD.</t>
  </si>
  <si>
    <t>Možnosti optimalizácie prevádzky adsorpčných kolón na základe charakteristík získaných z adsorpcie dusíka, TGA a ortuťovej porozimetrie</t>
  </si>
  <si>
    <t>12.10.2022-28.2.2023</t>
  </si>
  <si>
    <t>Aquatec VFL s.r.o.</t>
  </si>
  <si>
    <t>043/22</t>
  </si>
  <si>
    <t>Ing. Zuzana Imreová, PhD.</t>
  </si>
  <si>
    <t>Monitoring a zhodnotenie stavu problémov domových ČOV</t>
  </si>
  <si>
    <t>15.11.2022-31.5.2023</t>
  </si>
  <si>
    <t>Saneca Pharmaceuticals a.s.</t>
  </si>
  <si>
    <t>001/23</t>
  </si>
  <si>
    <t>doc. Ing. Olejníková Petra, PhD.</t>
  </si>
  <si>
    <t>Potenciálna mutagénna aktivita zlúčenín pre farmaceutický priemysel</t>
  </si>
  <si>
    <t>1.1.2023-31.12.2023</t>
  </si>
  <si>
    <t>hameln rds s.r.o.</t>
  </si>
  <si>
    <t>003/23</t>
  </si>
  <si>
    <t>Ing. Ronald Zakhar, PhD.</t>
  </si>
  <si>
    <t>Meranie NMR Spektier</t>
  </si>
  <si>
    <t>25.1.2023-6.2.2023</t>
  </si>
  <si>
    <t>EBA s.r.o.</t>
  </si>
  <si>
    <t>006/23</t>
  </si>
  <si>
    <t>Príprava a dodanie čistých druhov baktérií pre apl. do mikrobiologických substrátov Roptop SB</t>
  </si>
  <si>
    <t>7.2.2023-7.2.2023</t>
  </si>
  <si>
    <t>SynthCluster s.r.o.</t>
  </si>
  <si>
    <t>007/23</t>
  </si>
  <si>
    <t>Riešenie výskumu a vývoja nových monomer. deoxysacharidových jednotiek pre syntézu biomateriálov</t>
  </si>
  <si>
    <t>14.2.2023-20.2.2023</t>
  </si>
  <si>
    <t>AUCHEM s.r.o.</t>
  </si>
  <si>
    <t>008/23</t>
  </si>
  <si>
    <t>VOLKSWAGEN SLOVAKIA, a.s.</t>
  </si>
  <si>
    <t>010/23</t>
  </si>
  <si>
    <t>Realizácia koagulačných experimentov</t>
  </si>
  <si>
    <t>20.02.2023-24.5.2023</t>
  </si>
  <si>
    <t>Saker s.r.o.</t>
  </si>
  <si>
    <t>011/23</t>
  </si>
  <si>
    <t>Ing. Kamil Kerekeš, PhD.</t>
  </si>
  <si>
    <t>Výskum metód likvidácie elektrolytov batérií, výskum recyklácie batérií</t>
  </si>
  <si>
    <t>1.4.2023-31.3.2023</t>
  </si>
  <si>
    <t>GEORGANICS s.r.o.</t>
  </si>
  <si>
    <t>016/23</t>
  </si>
  <si>
    <t>Výskum a meranie NMR spektier</t>
  </si>
  <si>
    <t>18.5.2023-30.5.2023</t>
  </si>
  <si>
    <t>017/23</t>
  </si>
  <si>
    <t>Výskum, meranie a analýza spektier</t>
  </si>
  <si>
    <t>19.5.2023-31.5.2023</t>
  </si>
  <si>
    <t>Slovenský hydrometeorologický ústav</t>
  </si>
  <si>
    <t>018/23</t>
  </si>
  <si>
    <t>prof. Ing. Vladimír Danielik, PhD.</t>
  </si>
  <si>
    <t>Príprava a implementácia novej metodiky v sektoroch energetika, priemysel a odpady</t>
  </si>
  <si>
    <t>18.4.2023-18.10.2023</t>
  </si>
  <si>
    <t>NAFTA a.s.</t>
  </si>
  <si>
    <t>019/23</t>
  </si>
  <si>
    <t>Metodika určovania stavu adsorbentu na základe meraní kapacity a porozity</t>
  </si>
  <si>
    <t>10.5.2023-30.6.2023</t>
  </si>
  <si>
    <t>VÚRUP, a.s.</t>
  </si>
  <si>
    <t>023/23</t>
  </si>
  <si>
    <t>doc. Ing. Elena Hájeková, PhD.</t>
  </si>
  <si>
    <t>Výskum chemickej recyklácie odpadových polyolefínov</t>
  </si>
  <si>
    <t>28.6.2023-30.9.2023</t>
  </si>
  <si>
    <t>024/23</t>
  </si>
  <si>
    <t>Výskum pokročilých palív</t>
  </si>
  <si>
    <t>032/23</t>
  </si>
  <si>
    <t>Metodika určenia stavu adsorpčných kolón na základe charaktík získaných z adsorpie porozimetria</t>
  </si>
  <si>
    <t>2.6.2023-31.10.2023</t>
  </si>
  <si>
    <t>037/23</t>
  </si>
  <si>
    <t>Vývoj gumárskych zmesí a realizácia fyzik.mechan.a analytických testov</t>
  </si>
  <si>
    <t>1.11.2023-31.8.2024</t>
  </si>
  <si>
    <t>Národné poľnohospodárske a potravinárske centrum</t>
  </si>
  <si>
    <t>046/23</t>
  </si>
  <si>
    <t>doc. Ing. Ladislav Štribrányi, CSc.</t>
  </si>
  <si>
    <t>Štúdium absorpčných vlastností siedmich typov sorbentov na modelové roztoky Deloru</t>
  </si>
  <si>
    <t>7.12.2023-29.12.2023</t>
  </si>
  <si>
    <t>BioXTechnologies s.r.o.</t>
  </si>
  <si>
    <t>047/23</t>
  </si>
  <si>
    <t>Technologické merania lipidov v stanovenej biomase</t>
  </si>
  <si>
    <t>1.3.2021-31.10.2024</t>
  </si>
  <si>
    <t>APVV bilaterálna</t>
  </si>
  <si>
    <t>SK-SRB-21-0006</t>
  </si>
  <si>
    <t>Medzifázový prenos náboja – cesta k lepšiemu využitiu svetelnej energie fotokatalyzátormi</t>
  </si>
  <si>
    <t>1.3.2022-31.12.2023</t>
  </si>
  <si>
    <t>SK-SRB-21-0019</t>
  </si>
  <si>
    <t>Zelené prístupy v elektroanalýze rastlinných metabolitov a doplnkov výživy</t>
  </si>
  <si>
    <t>SK-SRB-21-0035</t>
  </si>
  <si>
    <t>Vplyv mikroplastov na výskyt zmäkčovadiel v povrchových vodách a na zdravie ľudí</t>
  </si>
  <si>
    <t>SK-FR-22-0003</t>
  </si>
  <si>
    <t>Pokročilé modelovanie, optimalizácia a riadenie procesov</t>
  </si>
  <si>
    <t>APVV multilaterálne</t>
  </si>
  <si>
    <t>DS-FR-22-0011</t>
  </si>
  <si>
    <t>Multifunkčné materiály na báze ZnO pre čistenie odpadovej vody</t>
  </si>
  <si>
    <t>DS-FR-22-0010</t>
  </si>
  <si>
    <t>Nové magneticky bistabilné kobaltnaté a železnaté koordinačné polyméry Hofmannovho typu pre depozície na povrchy</t>
  </si>
  <si>
    <t>SlovakAid</t>
  </si>
  <si>
    <t>SAMRS/2022/GE/1/2</t>
  </si>
  <si>
    <t>Podpora využitia obnoviteľných zdrojov energie a budovanie kapacít v oblasti ochrany životného prostredia na Gruzínskej Technickej Univerzite</t>
  </si>
  <si>
    <t>1.10.2022-31.3.2024</t>
  </si>
  <si>
    <t>SAMRS/2023/GE/1/2</t>
  </si>
  <si>
    <t>Inštalácia a vývoj moderných analytických metód pre stanovenie organických znečisťujúcich zlúčenín vyžadovaných podľa európskych smerníc o vodách</t>
  </si>
  <si>
    <t>1.10.2023-31.7.2025</t>
  </si>
  <si>
    <t>2020-1-SK01-KA226-HE-094322</t>
  </si>
  <si>
    <t>Digitalizácia laboratórnych cvičení z klasickej a inštrumentálnej analytickej chémie</t>
  </si>
  <si>
    <t>1.3.2021-31.5.2023</t>
  </si>
  <si>
    <t>ERASMUS +</t>
  </si>
  <si>
    <t>2021-1-SK01-KA220-VET-000027995</t>
  </si>
  <si>
    <t>Digitalizácia chemických experimentov pre zlepšenie kvality a podporu výučby chémie na stredných školách</t>
  </si>
  <si>
    <t>1.11.2021-31.10.2024</t>
  </si>
  <si>
    <t>2021-1-SK01-KA220-VET-000033337</t>
  </si>
  <si>
    <t>SAFECULT</t>
  </si>
  <si>
    <t>1.11.2021-31.10.2023</t>
  </si>
  <si>
    <t>GENERICA s.r.o.</t>
  </si>
  <si>
    <t>007/19</t>
  </si>
  <si>
    <t>Ing. Helena Hronská, PhD.</t>
  </si>
  <si>
    <t>Stanovenie galaktozidázovej aktivity práškových a tabletových preparátov</t>
  </si>
  <si>
    <t>1.2.2019-31.12.2024</t>
  </si>
  <si>
    <t>BetónRacio, s.r.o.</t>
  </si>
  <si>
    <t>023/21</t>
  </si>
  <si>
    <t>Ing. Eva Smrčková, CSc.</t>
  </si>
  <si>
    <t xml:space="preserve">Chemická analýza vody do betónu </t>
  </si>
  <si>
    <t>21.5.2021-31.12.2023</t>
  </si>
  <si>
    <t>Axxence Slovakia, s.r.o.</t>
  </si>
  <si>
    <t>039/22</t>
  </si>
  <si>
    <t>Nájom zariadenia značky Knauser SMB System CSEP C9116</t>
  </si>
  <si>
    <t>1.11.2022-31.10.2023</t>
  </si>
  <si>
    <t>Univerzita Cyrila a Metoda v Trnave</t>
  </si>
  <si>
    <t>002/23</t>
  </si>
  <si>
    <t>18.1.2023-23.1.2023</t>
  </si>
  <si>
    <t>OFZ, a.s.</t>
  </si>
  <si>
    <t>005/23</t>
  </si>
  <si>
    <t>doc. Ing. Pavol Hudec, PhD.</t>
  </si>
  <si>
    <t>Stanovenie merných povrchov min.10 vzoriek kremičitého úletu</t>
  </si>
  <si>
    <t>BIOMIN a.s.</t>
  </si>
  <si>
    <t>009/23</t>
  </si>
  <si>
    <t>Mikrobiologické hodnotenie nesterilných produktov</t>
  </si>
  <si>
    <t>13.2.2023-24.2.2023</t>
  </si>
  <si>
    <t>IKEA Industry Slovakia s.r.o.</t>
  </si>
  <si>
    <t>012/23</t>
  </si>
  <si>
    <t>doc. Ing. Štefan Šutý, PhD</t>
  </si>
  <si>
    <t>Testovanie parametrov papiera</t>
  </si>
  <si>
    <t>10.3.2023-10.3.2023</t>
  </si>
  <si>
    <t>Evonik Fermas s.r.o.</t>
  </si>
  <si>
    <t>013/23</t>
  </si>
  <si>
    <t>prof. Ing. Milan Polakovič, PhD.</t>
  </si>
  <si>
    <t>Kurz rektifikácie pre zamestnancov Evonik Fermas</t>
  </si>
  <si>
    <t>20.3.2023-23.3.2023</t>
  </si>
  <si>
    <t>OP papírna s.r.o.</t>
  </si>
  <si>
    <t>014/23</t>
  </si>
  <si>
    <t>Ing. Soňa Malečková, PhD.</t>
  </si>
  <si>
    <t>Stanovenie indexu kryštaliny buničiny</t>
  </si>
  <si>
    <t>12.4.2023-18.4.2023</t>
  </si>
  <si>
    <t>Ústav polymérov SAV, v.v.i.</t>
  </si>
  <si>
    <t>015/23</t>
  </si>
  <si>
    <t>Ing. Pavol Gemeiner, PhD.</t>
  </si>
  <si>
    <t>Analýza vzoriek pomocou skenovacej elektrónovej mikroskopie</t>
  </si>
  <si>
    <t>20.4.2023-19.5.2023</t>
  </si>
  <si>
    <t>SEC, s.r.o.</t>
  </si>
  <si>
    <t>020/23</t>
  </si>
  <si>
    <t>Spektrálna analýza vzorky kovového materiálu</t>
  </si>
  <si>
    <t>14.6.2023-15.6.2023</t>
  </si>
  <si>
    <t>Úrad pre verejné obstarávanie</t>
  </si>
  <si>
    <t>021/23</t>
  </si>
  <si>
    <t>Ing. Lukáš Gál, PhD.</t>
  </si>
  <si>
    <t>Odborné stanovisko k nadlimitnej zákazke s názvom ,,Čistopisy dokladov SR"</t>
  </si>
  <si>
    <t>18.5.2023-10.7.2023</t>
  </si>
  <si>
    <t>LUBOCONS CHEMICALS, s.r.o.</t>
  </si>
  <si>
    <t>025/23</t>
  </si>
  <si>
    <t>Termická analýza tvárniaceho oleja</t>
  </si>
  <si>
    <t>10.7.2023-11.7.2023</t>
  </si>
  <si>
    <t>AL INVEST Břidličná, a.s.</t>
  </si>
  <si>
    <t>026/23</t>
  </si>
  <si>
    <t>Stanovenie odolnosti voči korózii - Cup test pri teplote 950°C/24h a opt. analýza makroštr. na reze žiarovzdornej tehly</t>
  </si>
  <si>
    <t>3.4.2023-19.6.2023</t>
  </si>
  <si>
    <t>Tetra Extraction Technology, j.s.a.</t>
  </si>
  <si>
    <t>027/23</t>
  </si>
  <si>
    <t>Extrakcia a identifikácia zloženia extraktov</t>
  </si>
  <si>
    <t>18.7.2023-24.7.2023</t>
  </si>
  <si>
    <t>POLYTEC COMPOSITES Slovakia s.r.o.</t>
  </si>
  <si>
    <t>028/23</t>
  </si>
  <si>
    <t>Termická analýza v intertnej atmosfére (TGA/DSC)</t>
  </si>
  <si>
    <t>18.7.2023-20.7.2023</t>
  </si>
  <si>
    <t>TSC Cleaning a.s.</t>
  </si>
  <si>
    <t>029/23</t>
  </si>
  <si>
    <t>29.6.2023-21.7.2023</t>
  </si>
  <si>
    <t>031/23</t>
  </si>
  <si>
    <t>14.8.2023-18.8.2023</t>
  </si>
  <si>
    <t>Slovenská poľnohospodárska univerzita v Nitre</t>
  </si>
  <si>
    <t>033/23</t>
  </si>
  <si>
    <t>Špecifické analýzy vzoriek rastlinného materiálu</t>
  </si>
  <si>
    <t>24.8.2023-4.9.2023</t>
  </si>
  <si>
    <t>034/23</t>
  </si>
  <si>
    <t>12.9.2023-12.9.2023</t>
  </si>
  <si>
    <t>CHIRANA Injecta a.s.</t>
  </si>
  <si>
    <t>035/23</t>
  </si>
  <si>
    <t>Ing. Zuzana Imreová</t>
  </si>
  <si>
    <t>Posúdenie biologickej odbúrateľnosti polutantov v odpadových vodách</t>
  </si>
  <si>
    <t>5.10.2023-30.11.2023</t>
  </si>
  <si>
    <t>036/23</t>
  </si>
  <si>
    <t>Zabezpečenie prístupu k ESR spektrometrov</t>
  </si>
  <si>
    <t>15.10.2023-31.12.2023</t>
  </si>
  <si>
    <t>038/23</t>
  </si>
  <si>
    <t>Ing. Igor Šurina, PhD.</t>
  </si>
  <si>
    <t>Elementárna analýza vzoriek - stanovenie CHNS - 21 vzoriek</t>
  </si>
  <si>
    <t>27.10.2023-6.11.2023</t>
  </si>
  <si>
    <t>040/23</t>
  </si>
  <si>
    <t>10.11.2023-22.11.2023</t>
  </si>
  <si>
    <t>Vysoká škola výtvarných umení v Bratislave</t>
  </si>
  <si>
    <t>041/23</t>
  </si>
  <si>
    <t>Ing. Katarína Kučíková, PhD.</t>
  </si>
  <si>
    <t>Analýza farebných vrstiev pre projekt KEGA K-23-002-00</t>
  </si>
  <si>
    <t>8.11.2023-30.11.2023</t>
  </si>
  <si>
    <t>042/23</t>
  </si>
  <si>
    <t>prof. Ing. Peter Segľa, DrSc.</t>
  </si>
  <si>
    <t>Elementárna analýza 9 vzoriek s paralelkami, príprava a vyhodnotenie meraní</t>
  </si>
  <si>
    <t>30.10.2023-3.11.2023</t>
  </si>
  <si>
    <t>043/23</t>
  </si>
  <si>
    <t>prof. Ing. Peter Šimon, DrSc.</t>
  </si>
  <si>
    <t>TG analýza vzoriek argatroban monohydrate</t>
  </si>
  <si>
    <t>15.11.2023-20.12.2023</t>
  </si>
  <si>
    <t>FORTISCHEM a.s.</t>
  </si>
  <si>
    <t>044/23</t>
  </si>
  <si>
    <t>doc. Ing. Viera Jančovičová, CSc.</t>
  </si>
  <si>
    <t>Externá analýza PVC</t>
  </si>
  <si>
    <t>27.11.2023-30.11.2023</t>
  </si>
  <si>
    <t>045/23</t>
  </si>
  <si>
    <t>doc. Ing. Vladimír Jorík, PhD.</t>
  </si>
  <si>
    <t>XPDR analýza Argatrobanu</t>
  </si>
  <si>
    <t>6.11.2023-30.11.2023</t>
  </si>
  <si>
    <t>Združenie ,,Energy 21"</t>
  </si>
  <si>
    <t>048/23</t>
  </si>
  <si>
    <t>Analýza kávového odpadu, projekt APVV-20-0348, NS5</t>
  </si>
  <si>
    <t>13.12.2023-20.1.2024</t>
  </si>
  <si>
    <t>FAD</t>
  </si>
  <si>
    <t>037STU-4/2021</t>
  </si>
  <si>
    <t>Ilkovič Ján, doc. Ing. arch., PhD.</t>
  </si>
  <si>
    <t>Inovatívne formy vzdelávania v oblasti tvorby architektonických konštrukcií</t>
  </si>
  <si>
    <t>029STU-4/2021</t>
  </si>
  <si>
    <t>Ilkovičová Ľubica, doc. Ing. arch., PhD.</t>
  </si>
  <si>
    <t>Live a online kooperácia škôl architektúry v sieti REA</t>
  </si>
  <si>
    <t>022STU-4/2021</t>
  </si>
  <si>
    <t>Pohaničová Jana, prof. Ing. arch., PhD.</t>
  </si>
  <si>
    <t>Diskurz o moderne v tieni doby: architekti A. Piffl – V. Karfík – J. E. Koula a ich zakladateľské dielo</t>
  </si>
  <si>
    <t>001STU-4/2021</t>
  </si>
  <si>
    <t>Vinárčiková Jana, doc. Ing. arch., PhD.</t>
  </si>
  <si>
    <t>Reprezentačné interiéry v slovenskej architektúre a ich výtvarné dimenzie</t>
  </si>
  <si>
    <t>015STU-4/2022</t>
  </si>
  <si>
    <t>Stacho Monika, Mgr. art., ArtD.</t>
  </si>
  <si>
    <t>Integrovanie praxe a výskumu do novej koncepcie výučby fotografie v dizajne a architektúre</t>
  </si>
  <si>
    <t>002STU-4/2022</t>
  </si>
  <si>
    <t>Kočlík Dušan, Ing., ArtD.</t>
  </si>
  <si>
    <t>Interiérová tvorba - miznúce dedičstvo a jeho digitálna obnova</t>
  </si>
  <si>
    <t>031STU-4/2022</t>
  </si>
  <si>
    <t>Hain Vladimír, Ing. arch., PhD.</t>
  </si>
  <si>
    <t>Viacdimenzionálny model - edukačno-tvorivý nástroj vo forme zmiešanej reality pre architektov a urbanistov</t>
  </si>
  <si>
    <t>1/0286/21</t>
  </si>
  <si>
    <t>Moravčíková Henrieta, prof. Dr. Ing. arch.</t>
  </si>
  <si>
    <t>Inovácie v architektúre 20. storočia na Slovensku</t>
  </si>
  <si>
    <t>1/0723/23</t>
  </si>
  <si>
    <t>Botek Andrej, doc. Mgr. Ing. arch., PhD.</t>
  </si>
  <si>
    <t>Sakrálny priestor na začiatku 21. storočia</t>
  </si>
  <si>
    <t>1/0681/23</t>
  </si>
  <si>
    <t>Gregor Pavel, prof. Ing. arch., PhD.</t>
  </si>
  <si>
    <t>Historické dĺžkové miery, ich identifikácia a výskyt na historických budovách v dejinnom kontexte. Ich využitie pri výskume a obnove pamiatok</t>
  </si>
  <si>
    <t>BUDAPESTI MŰSZAKI ÉS GAZDASÁGTUDOMÁNYI EGYETEM, EFRR</t>
  </si>
  <si>
    <t>DTP3-433-2.2</t>
  </si>
  <si>
    <t>Vitková Ľubica, prof. Ing. arch., PhD.</t>
  </si>
  <si>
    <t>DANube Urban Brand + Building Regional and Local Resilience through the Valorization of Danube’s Cultural Heritage</t>
  </si>
  <si>
    <t>2020-2022</t>
  </si>
  <si>
    <t>Minicipiul Oradea, EFRR</t>
  </si>
  <si>
    <t>DTP3-748-2.2</t>
  </si>
  <si>
    <t>Art Nouveau 2</t>
  </si>
  <si>
    <t>REGEA, EFRR</t>
  </si>
  <si>
    <t>DTP3-538-2.2</t>
  </si>
  <si>
    <t>Joklová Viera, doc. Ing. arch., PhD.</t>
  </si>
  <si>
    <t>City Storage and Sector Coupling Lab</t>
  </si>
  <si>
    <t>Donau Universitaet Krems, EFRR</t>
  </si>
  <si>
    <t>DTP3-1-359-2.2</t>
  </si>
  <si>
    <t>Paulíny Pavol, Ing. arch., PhD.</t>
  </si>
  <si>
    <t>Living Danube Limes</t>
  </si>
  <si>
    <t>HB REAVIS Slovakia a.s.</t>
  </si>
  <si>
    <t>ZoS_0501/0001/23</t>
  </si>
  <si>
    <t>Aplikovaný výskum s problematikou riešenia architektonických a urbanistických problémov mesta Bratislava - zóna Chalupkova a Zimný prístav</t>
  </si>
  <si>
    <t xml:space="preserve">FAD </t>
  </si>
  <si>
    <t>Obec Pusté Úľany</t>
  </si>
  <si>
    <t>ZoS/0501/0004/23</t>
  </si>
  <si>
    <t>Smatanová Katarína, doc. Ing. arch., PhD.</t>
  </si>
  <si>
    <t>Aplikovaný výskum s problematikou riešenia udržateľného rozvoja obce Pusté Úľany</t>
  </si>
  <si>
    <t>Ministerstvo práce, sociálnych vecí a rodiny SR, ESF</t>
  </si>
  <si>
    <t>312041R446</t>
  </si>
  <si>
    <t>Rollová Lea, doc. Ing. arch., PhD.</t>
  </si>
  <si>
    <t>Deinštitucionalizácia zariadení sociálnych služieb - Podpora transformačných tímov</t>
  </si>
  <si>
    <t>2018-2023</t>
  </si>
  <si>
    <t>312041APA3</t>
  </si>
  <si>
    <t>Podpora univerzálneho navrhovania</t>
  </si>
  <si>
    <t>MK-6193/2022-180</t>
  </si>
  <si>
    <t>Vošková Katarína, Ing. arch., PhD.</t>
  </si>
  <si>
    <t>Jesenná univerzita architektúry 2023 - Banská Štiavnica renesančná II.</t>
  </si>
  <si>
    <t>MK-6605/2022-180</t>
  </si>
  <si>
    <t xml:space="preserve">Jelínková Martina, Ing. arch. </t>
  </si>
  <si>
    <t>Po stopách Karola Chudomelku</t>
  </si>
  <si>
    <t>FPU</t>
  </si>
  <si>
    <t>23-720-01869</t>
  </si>
  <si>
    <t>Lipková Michala, doc. Mgr. Art., ArtD.</t>
  </si>
  <si>
    <t>Autonomous /by/ Design</t>
  </si>
  <si>
    <t>Ministerstvo investícií, regionálneho rozvoja a informatizácie SR</t>
  </si>
  <si>
    <t>CLT02015</t>
  </si>
  <si>
    <t xml:space="preserve">Empatia v umení </t>
  </si>
  <si>
    <t>2020 - 2024</t>
  </si>
  <si>
    <t>SAAIC - Slovenská akademická asosiácia pre medzinárodnú spoluprácu</t>
  </si>
  <si>
    <t>2020-1-SK01-KA202-078245</t>
  </si>
  <si>
    <t>Kotradyová Veronika, prof. Ing., PhD.</t>
  </si>
  <si>
    <t>DESIRE-DESIgn for all metods to cREate age-friendly housing</t>
  </si>
  <si>
    <t>Eskisehir Osmangazi Universitesi, Turecko</t>
  </si>
  <si>
    <t>2020-1-TR01-KA205-091140</t>
  </si>
  <si>
    <t>Kristiánová Katarína, doc. Ing. arch. ,PhD.</t>
  </si>
  <si>
    <t>Empowering Rural Tourism through Entreprenuership with Youth</t>
  </si>
  <si>
    <t>Slovenská poľnohospodárska univerzita, Nitra</t>
  </si>
  <si>
    <t>2020-1-SK01-KA203-078379</t>
  </si>
  <si>
    <t>Learnig Landscapes</t>
  </si>
  <si>
    <t>"Ion Mincu" University of Architecture and Urbanism, Rumunsko</t>
  </si>
  <si>
    <t>2019-1-RO01-KA203-063878</t>
  </si>
  <si>
    <t>Vitková Ľubica, doc. Ing. arch., PhD.</t>
  </si>
  <si>
    <t>Creativ Danube: Innovative teaching for inclusive development in small and medium sized danubian cities</t>
  </si>
  <si>
    <t>2019-2022</t>
  </si>
  <si>
    <t>2021-1-SK01-KA220-SCH-000023803</t>
  </si>
  <si>
    <t>Lavička Jozef, Ing.</t>
  </si>
  <si>
    <t>CLIMAte  coalition eXchange of best practices</t>
  </si>
  <si>
    <t>Universität für Weiterbildung Krems (Donau-Universität Krems)</t>
  </si>
  <si>
    <t>2021-2-AT01-KA220-HED-000050449</t>
  </si>
  <si>
    <t>Terao Vošková Katarína, Ing. arch., PhD.</t>
  </si>
  <si>
    <t>Complex Participatory Reconstruction of Urban Structure</t>
  </si>
  <si>
    <t>Morgenstein Peter, Ing. arch., PhD.</t>
  </si>
  <si>
    <t>Erasmus+ Blended intensive programme - Concrete Modularity</t>
  </si>
  <si>
    <t>Ekonomická univerzita, Bratislava</t>
  </si>
  <si>
    <t>2021-1-SK01-KA220-HED-000023022</t>
  </si>
  <si>
    <t>Turlíková Zuzana, Mgr. art., ArtD.</t>
  </si>
  <si>
    <t>CT.Uni: Creative Thinking – Taking an Innovative and STEAM Approach for a Transdisciplinary University</t>
  </si>
  <si>
    <t>Pamiatkový úrad</t>
  </si>
  <si>
    <t>PUSR-2023/4222-5/20348</t>
  </si>
  <si>
    <t>Paučula Juraj, RNDr.</t>
  </si>
  <si>
    <t>Vzdelávaním k šíreniu obnoviteľných zdrojov energií / Education to save renewable energy sources</t>
  </si>
  <si>
    <t>2023 - 2024</t>
  </si>
  <si>
    <t>Bratislavský samosprávny kraj</t>
  </si>
  <si>
    <t>00270</t>
  </si>
  <si>
    <t>Ebringerová Paulína, Mgr. art., ArtD.</t>
  </si>
  <si>
    <t>Efemérna architektúra vo verejnom priestore</t>
  </si>
  <si>
    <t>Metropolitný inštitút Bratislavy</t>
  </si>
  <si>
    <t>Z-43/23</t>
  </si>
  <si>
    <t>Mesto pre deti</t>
  </si>
  <si>
    <t>DREVONA MARKET s.r.o.</t>
  </si>
  <si>
    <t>ZoS_0501/0048/23</t>
  </si>
  <si>
    <t>Vypracovanie doncepčných dizajnových návrhov nábytkových prvkov</t>
  </si>
  <si>
    <t>SLOVAKIA RING AGENCY s.r.o.</t>
  </si>
  <si>
    <t>ZoD_0502/0002/23</t>
  </si>
  <si>
    <t>Rosina Roman, Ing.</t>
  </si>
  <si>
    <t>Overovacia štúdia revitalizácie objektu Kartingového strediska - Motokárové centrum</t>
  </si>
  <si>
    <t>Saint-Gobain Construction Products s.r.o.</t>
  </si>
  <si>
    <t>ZoD_0502/0003/23</t>
  </si>
  <si>
    <t>Vojteková Eva, doc. Ing. arch., PhD.</t>
  </si>
  <si>
    <t>Saint-Gobain Architectural Students Contest 2023</t>
  </si>
  <si>
    <t>Mesto Revúca</t>
  </si>
  <si>
    <t>ZoD_0502/0004/23</t>
  </si>
  <si>
    <t>Bátor Jozef, Ing. arch., PhD.</t>
  </si>
  <si>
    <t>Mestské intervencie - Revúca</t>
  </si>
  <si>
    <t>Mestská časť - Bratislava Rača</t>
  </si>
  <si>
    <t>ZoD_0502/0006/23</t>
  </si>
  <si>
    <t>Andráš Milan, doc. Ing. arch., PhD.</t>
  </si>
  <si>
    <t>Architektonická štúdia rekonštrukcie nebytových priestorov budovy MÚ, BA - Rača</t>
  </si>
  <si>
    <t>Bytová agentúra rezortu ministerstva obrany</t>
  </si>
  <si>
    <t>ZoD_0502/0007/23</t>
  </si>
  <si>
    <t>Autorský dohľad - Kukurica</t>
  </si>
  <si>
    <t>ZoD_0502/0008/23</t>
  </si>
  <si>
    <t>Zariadenie opatrovateľskej starostlivosti - rekonštrukcia budovy MÚ, BA - Rača</t>
  </si>
  <si>
    <t>Duálna akadémia, z.z.p.o.</t>
  </si>
  <si>
    <t>ZoS_0501/0044/22</t>
  </si>
  <si>
    <t>Vypracovanie ponukových interiérových návrhov</t>
  </si>
  <si>
    <t>Mesto Pezinok</t>
  </si>
  <si>
    <t>O_202206742022</t>
  </si>
  <si>
    <t>Končeková Danica, doc. Ing. arch., PhD.</t>
  </si>
  <si>
    <t>Študentská súťaž</t>
  </si>
  <si>
    <t>ZoS_0501/0041/23</t>
  </si>
  <si>
    <t>Vypracovanie ideových návrhov</t>
  </si>
  <si>
    <t>Fakulta informatiky a informačných technológií STU</t>
  </si>
  <si>
    <t>OBJ/0701/0046/23</t>
  </si>
  <si>
    <t>Riešenie výtvarno-architektonického návrhu foyeru FIIT</t>
  </si>
  <si>
    <t>O_202206752022</t>
  </si>
  <si>
    <t>ŠKODA AUTO a.s.</t>
  </si>
  <si>
    <t>26792132/621</t>
  </si>
  <si>
    <t>Everyday explorers</t>
  </si>
  <si>
    <t>Nové Mesto nad Váhom</t>
  </si>
  <si>
    <t>ZoD_0502/0006/22</t>
  </si>
  <si>
    <t>Kováč Bohumil, prof. Ing. arch., PhD.</t>
  </si>
  <si>
    <t>Zmeny a doplnky Územného plánu mesta Nové Mesto nad Váhom</t>
  </si>
  <si>
    <t>Smatanová  Katarína, doc. Ing. arch., PhD.</t>
  </si>
  <si>
    <t>Vypracovanie analýzy využiteľnosti existujúcich služieb na malých odpočívadlách kategórie C,D a E na diaľničných hraničných priechodoch</t>
  </si>
  <si>
    <t>ZoD_0502/0011/22</t>
  </si>
  <si>
    <t>Zapracovanie zmien a doplnkov Územného plánu mesta Nové Mesto nad Váhom</t>
  </si>
  <si>
    <t>ZoD_0502/0005/22</t>
  </si>
  <si>
    <t>Parčík pri synagóge</t>
  </si>
  <si>
    <t>Odvoz a likvidácia odpadu, a.s</t>
  </si>
  <si>
    <t>VOS/2023-490</t>
  </si>
  <si>
    <t>Výtvarno-architektonický návrh KOLO a projekt interiéru KOLO</t>
  </si>
  <si>
    <t>VOS/2023-617</t>
  </si>
  <si>
    <t>Montážne práce na interiéry KOLO</t>
  </si>
  <si>
    <t>Univerzita Komenského v Bratislave</t>
  </si>
  <si>
    <t>ZoD_0502/0007/22</t>
  </si>
  <si>
    <t>Rekonštruckia objektu Vajanského nábrežia 10, BA</t>
  </si>
  <si>
    <t>Spracovanie koncepcie odpočívadiel na diaľničnej sieti</t>
  </si>
  <si>
    <t>Trenčiansky samoprávny kraj</t>
  </si>
  <si>
    <t>Šimkovič Vladimír, prof. Ing. arch., PhD.</t>
  </si>
  <si>
    <t>Architektonická štúdia úpravy budovy verejnej knižnice M. Rešetku v Trenčíne</t>
  </si>
  <si>
    <t>Mesto Senec</t>
  </si>
  <si>
    <t xml:space="preserve">Vypracovanie overovacej štúdie na priestory autobusovej stanice a parkovacieho objektu na Šafárikovej ulici v Senci </t>
  </si>
  <si>
    <t>ZoD_0502/0010/23</t>
  </si>
  <si>
    <t>Architektonická štúdia s vizualizáciami rekonštrukcie objektu bývalej "Starej pošty" - objekt č. 1 na Radlinského ulici v Trnave</t>
  </si>
  <si>
    <t>Divadelný ústav</t>
  </si>
  <si>
    <t>ZoD/0502/0011/23</t>
  </si>
  <si>
    <t>Vypracovanie štúdie pre realizáciu opráv a úprav priestorov na prízemí budovy na Jakubovom nám. 12 v Bratislave</t>
  </si>
  <si>
    <t>Obec Smolenice</t>
  </si>
  <si>
    <t>ZoD_0502/0009/23</t>
  </si>
  <si>
    <t>Štúdia centrálneho verejného priestoru Smolenice</t>
  </si>
  <si>
    <t>Variantné riešenie proestoru pre autobusovú stanicu a parkovaci objekt na Šafárikovej ulici v Senci</t>
  </si>
  <si>
    <t>SR1</t>
  </si>
  <si>
    <t>Kultúrne centrum Bratislava, Velehradská 8</t>
  </si>
  <si>
    <t>24.6.2022</t>
  </si>
  <si>
    <t>Tyršovo nábrežie, LOĎ P-34, Bratislava</t>
  </si>
  <si>
    <t>25.6.2022</t>
  </si>
  <si>
    <t>SM1</t>
  </si>
  <si>
    <t>Co.labs, Brno, ČR</t>
  </si>
  <si>
    <t>4.12.2022</t>
  </si>
  <si>
    <t>Moving Stattion, Plzeň, ČR</t>
  </si>
  <si>
    <t>6.12.2022</t>
  </si>
  <si>
    <t xml:space="preserve">Nová synagóga v Žiline </t>
  </si>
  <si>
    <t>8.12.2022</t>
  </si>
  <si>
    <t>EM1</t>
  </si>
  <si>
    <t>Hubinský Tomáš</t>
  </si>
  <si>
    <t>Tanečné divadlo / scénografia: Bodies Together – Through, not against</t>
  </si>
  <si>
    <t>Divadlo Ponec, Praha, ČR</t>
  </si>
  <si>
    <t>9.12.2022</t>
  </si>
  <si>
    <t>SM2</t>
  </si>
  <si>
    <t>Lukáč Milan</t>
  </si>
  <si>
    <t>Ocenenie pre víťaza 10. ročníka Medzinárodnej klavírnej súťaže Johanna Nepomuka Hummela</t>
  </si>
  <si>
    <t>Slovenská filharmónia, Bratislava</t>
  </si>
  <si>
    <t>10.2.2023</t>
  </si>
  <si>
    <t>SN2</t>
  </si>
  <si>
    <t>Jelínková Martina</t>
  </si>
  <si>
    <t>Priestorové riešenie výstavy : Karol Chudomelka a jeho prínos pre pamiatkovú starostlivosť</t>
  </si>
  <si>
    <t>Pistoriho palác, Bratislava</t>
  </si>
  <si>
    <t>23.11.-4.12.2022</t>
  </si>
  <si>
    <t>SN1</t>
  </si>
  <si>
    <t>Grafický dizajn výstavných panelov a informačno-propagačných materiálov: Karol Chudomelka ...</t>
  </si>
  <si>
    <t>Zborník: Karol Chudomelka a jeho prínos pre pamiatkovú starostlivosť /grafický dizajn</t>
  </si>
  <si>
    <t>SN3</t>
  </si>
  <si>
    <t>Katalóg výstavy : Karol Chudomelka a jeho prínos pre pamiatkovú starostlivosť /grafický dizajn</t>
  </si>
  <si>
    <t>Pobytové zariadenie sociálnych služieb komunitného typu</t>
  </si>
  <si>
    <t>Ministerstvo práce, sociálnych vecí a rodiny SR, BA</t>
  </si>
  <si>
    <t>5.5.2022</t>
  </si>
  <si>
    <t>ZM1</t>
  </si>
  <si>
    <t>Pavúk Ján</t>
  </si>
  <si>
    <t>Rekonštrukcia Veľvyslanectva SR v Bukurešti - realizácia</t>
  </si>
  <si>
    <t>Veľvyslanectvo SR v Bukurešti, Rumunsko</t>
  </si>
  <si>
    <t>December 2022</t>
  </si>
  <si>
    <t>SR2</t>
  </si>
  <si>
    <t xml:space="preserve">Vila Ahoj  - projekt pre SP </t>
  </si>
  <si>
    <t>Bratislava - Nové Mesto</t>
  </si>
  <si>
    <t>Kováč, Görner, Štefancová, Czafík</t>
  </si>
  <si>
    <t>Riešenie centrálnej rozvojovej osi Petržalky - urbanistická štúdia</t>
  </si>
  <si>
    <t>Magistrát hl. mesta Bratislavy</t>
  </si>
  <si>
    <t>27.2.2023</t>
  </si>
  <si>
    <t>Čerpacia stanica Senec - realizácia</t>
  </si>
  <si>
    <t>Stavebný úrad mesto Senec</t>
  </si>
  <si>
    <t xml:space="preserve">Čerpacia stanica Lozorno - projekt pre SP </t>
  </si>
  <si>
    <t xml:space="preserve">Stavebný úrad obec Obec Lozorno </t>
  </si>
  <si>
    <t>Dorko, František</t>
  </si>
  <si>
    <t>Dom U, Veľký Biel - návrh</t>
  </si>
  <si>
    <t>Súkromný objednávateľ, Bratislava</t>
  </si>
  <si>
    <t>27.1.2023</t>
  </si>
  <si>
    <t>Interiér bytu v novostavbe SKY PARK - návrh</t>
  </si>
  <si>
    <t>16.1.2023</t>
  </si>
  <si>
    <t>Hanták Jakub</t>
  </si>
  <si>
    <t>Grafický dizajn publikácie: Josef Schreiber a jeho rodina, ISBN: 978-80-570-4149-8</t>
  </si>
  <si>
    <t>vydané vlastným nákladom</t>
  </si>
  <si>
    <t>2022</t>
  </si>
  <si>
    <t xml:space="preserve">Polyfunkčná zóna Janíkov dvor / 1.cena - architektonicko-urbanistická súťaž </t>
  </si>
  <si>
    <t>Hlavné mesto SR Bratislava</t>
  </si>
  <si>
    <t>Júl 2022</t>
  </si>
  <si>
    <t>EN1</t>
  </si>
  <si>
    <t>Rekonštrukcia, modernizácia a dostavba areálu SNG Bratislava - realizácia</t>
  </si>
  <si>
    <t>Slovenská národná galéria, Bratislava</t>
  </si>
  <si>
    <t>11.12.2022</t>
  </si>
  <si>
    <t>Sombathy Martin</t>
  </si>
  <si>
    <t>Grafický dizajn publikácie: Konkurencieschopné Slovensko</t>
  </si>
  <si>
    <t>Republiková únia zamestnávateľov, Bratislava</t>
  </si>
  <si>
    <t>28.4.2023</t>
  </si>
  <si>
    <t>Vavrová  Katarína</t>
  </si>
  <si>
    <t>Autorská kolekcia  šiat, pre reláciu Silná zostava</t>
  </si>
  <si>
    <t>RTVS, Bratislava</t>
  </si>
  <si>
    <t>Február-Máj 2023</t>
  </si>
  <si>
    <t>Autorská kolekcia Fall Winter 2023</t>
  </si>
  <si>
    <t>Mercedes-Benz Pargue Fashion Week, Praha, ČR</t>
  </si>
  <si>
    <t>17.4.2023</t>
  </si>
  <si>
    <t>Botek Andrej</t>
  </si>
  <si>
    <t>Zuzana Augustínová-Boteková: Nečakaj kým z neba ti hviezda padne / kurátorstvo</t>
  </si>
  <si>
    <t>Galéria Umelka, Bratislava</t>
  </si>
  <si>
    <t>24.1.-19.2.2023</t>
  </si>
  <si>
    <t>Ploczeková Eva</t>
  </si>
  <si>
    <t>Dielo: Ištarina brána, výstava Dialógy 2023</t>
  </si>
  <si>
    <t>Dom kultúry-Ružinov, Bratislava</t>
  </si>
  <si>
    <t>9.2.-31.3.2023</t>
  </si>
  <si>
    <t>Dielo: Posledná kvapka, výstava Dialógy 2023</t>
  </si>
  <si>
    <t>Dielo: Soft target, výstava Dialógy 2023</t>
  </si>
  <si>
    <t>Dielo: Kamufláž-február 2023, výstava Dialógy 2023</t>
  </si>
  <si>
    <t>Dielo: Kamufláž 2017, výstava Dialógy 2023</t>
  </si>
  <si>
    <t>Dielo: Terč, výstava Dialógy 2023</t>
  </si>
  <si>
    <t>Dielo: Atak, výstava Dialógy 2023</t>
  </si>
  <si>
    <t>Dielo: Prvá kvapka, výstava Dialógy 2023</t>
  </si>
  <si>
    <t>SM3</t>
  </si>
  <si>
    <t>Dielo: Putovanie v sne v publikácii Smrť v tranzite II</t>
  </si>
  <si>
    <t>Institut vzdelávaní ECM, Praha, ČR</t>
  </si>
  <si>
    <t>2023</t>
  </si>
  <si>
    <t>Dielo: Dante v očistci v publikácii Smrť v tranzite II</t>
  </si>
  <si>
    <t>Dielo: Jeremiáš  v publikácii Smrť v tranzite II</t>
  </si>
  <si>
    <t>Dielo: Kráľovná zo Sáby v publikácii Smrť v tranzite II</t>
  </si>
  <si>
    <t>Dielo: Apokaliptickí jazdci v publikácii Smrť v tranzite II</t>
  </si>
  <si>
    <t>Dielo: Meditácia v publikácii Abstrakty z konferencie Smrť v tranzite II</t>
  </si>
  <si>
    <t>Dielo: Čln riekou života v publikácii Abstrakty z konferencie Smrť v tranzite II</t>
  </si>
  <si>
    <t>Dielo: Boháč a Lazar v publikácii Abstrakty z konferencie Smrť v tranzite II</t>
  </si>
  <si>
    <t>Dielo: Anjel od štyroch riek v publikácii Abstrakty z konferencie Smrť v tranzite II</t>
  </si>
  <si>
    <t>Dielo: Teatro Mundi v publikácii Abstrakty z konferencie Smrť v tranzite II</t>
  </si>
  <si>
    <t>Kolimárová Simona</t>
  </si>
  <si>
    <t>Rekonštrukcia bytu na Ulici 1. mája, Pezinok</t>
  </si>
  <si>
    <t>Súkromný objednávateľ, Pezinok</t>
  </si>
  <si>
    <t>Filová Natália</t>
  </si>
  <si>
    <t>Súťažný návrh: výtvarno-priestorové riešnie výstavy NEBOJÍM SA STRACHU</t>
  </si>
  <si>
    <t>BIBIANA, Bratislava</t>
  </si>
  <si>
    <t>13.6.2023</t>
  </si>
  <si>
    <t>Vypracovanie loga, dizajn manuálu a tlačovín pre Digitálnu koalíciu</t>
  </si>
  <si>
    <t>Národná koalícia pre digitálne zručnosti a povolania SR, Bratislava</t>
  </si>
  <si>
    <t>Marec 2023</t>
  </si>
  <si>
    <t>Architektonický návrh na súťaž: Kulturní centrum Kino 70</t>
  </si>
  <si>
    <t>Mesto, Nové město nad Metují, ČR</t>
  </si>
  <si>
    <t>Stacho Monika</t>
  </si>
  <si>
    <t>Kew Gardens - dizajn vizálnej komunikácie, ISBN 978-80-570-4575-5</t>
  </si>
  <si>
    <t>Ľubo Stacho, Bratislava</t>
  </si>
  <si>
    <t>Výstava: V zdravom tele, zdravý duch! /kurátorstvo</t>
  </si>
  <si>
    <t>FAD STU,  Bratislava</t>
  </si>
  <si>
    <t>25.4.-12.5.2023</t>
  </si>
  <si>
    <t>Fotografia: Evanjelický kostol Nitra, podujatie : DAAD - Fotíme architektúru</t>
  </si>
  <si>
    <t>Dni architektúry a dizajnu, SNG, Bratislava</t>
  </si>
  <si>
    <t>29.5.-4.6.2023</t>
  </si>
  <si>
    <t>Fotografia: Krytá plaváreň Nováky, podujatie : DAAD - Fotíme architektúru</t>
  </si>
  <si>
    <t>Fotografia: NBS - Bratislava, podujatie : DAAD - Fotíme architektúru</t>
  </si>
  <si>
    <t>Kočlík Dušan, Hronský Michal</t>
  </si>
  <si>
    <t>Hlavný vestibul FIIT STU, Bratislava</t>
  </si>
  <si>
    <t xml:space="preserve">Incheba, Coneco 2023, Bratislava  </t>
  </si>
  <si>
    <t>22.3.-25.3.2023</t>
  </si>
  <si>
    <t>SR3</t>
  </si>
  <si>
    <t>Jelenčík Branislav</t>
  </si>
  <si>
    <t xml:space="preserve">Pamätná tabuľa pre MČ Bratislava - Rača a pre Račiansky muzeálny spolok  </t>
  </si>
  <si>
    <t>MČ Bratislava - Rača</t>
  </si>
  <si>
    <t>Gregor, Smatanová, Šimkovičová, Vrábeľ Jedináková</t>
  </si>
  <si>
    <t xml:space="preserve">Výstavba rodinných domov v obci Bačkov - projekt pre vydanie územného rozhodnutia </t>
  </si>
  <si>
    <t>Stavebný úrad Sečovce</t>
  </si>
  <si>
    <t>Smatanová, Vrábeľ Jedináková, Šimkovičová, Šeligová</t>
  </si>
  <si>
    <t>Analýza využiteľnosti existujúcich objektov služieb na malých odpočívadlách a hraničných priechodoch</t>
  </si>
  <si>
    <t>Michálková Jana</t>
  </si>
  <si>
    <t>Výstava: V zdravom tele, zdravý duch! / grafický dizajn</t>
  </si>
  <si>
    <t>24.4.-12.5.2023</t>
  </si>
  <si>
    <t>Výstava: V zdravom tele, zdravý duch! / interiér</t>
  </si>
  <si>
    <t>Sopirová Alžbeta</t>
  </si>
  <si>
    <t>Územný plán obce Mierovo, Zmeny a doplnky č. 2/2023</t>
  </si>
  <si>
    <t>Obec Mierovo</t>
  </si>
  <si>
    <t>Júl-August 2023</t>
  </si>
  <si>
    <t>Pamätník Jána Kuciaka a Martiny Kušnírovej - návrh</t>
  </si>
  <si>
    <t>Výbor pre kultúru a médiá NR SR, Bratislava</t>
  </si>
  <si>
    <t>28.1.2022</t>
  </si>
  <si>
    <t>Králik Marián</t>
  </si>
  <si>
    <t>Pamätník Jána Kuciaka a Martiny Kušnírovej - realizácia</t>
  </si>
  <si>
    <t>Ringier Slovakia Media, Bratislava</t>
  </si>
  <si>
    <t>21.2.2022</t>
  </si>
  <si>
    <t>Boháčová Kristína, Filová Natália</t>
  </si>
  <si>
    <t>Pavilón PUN - 7 princípov Univerzálneho navrhovania</t>
  </si>
  <si>
    <t>Dni architektúry a dizajnu, FAD STU, Bratislava</t>
  </si>
  <si>
    <t>Mazalán Peter</t>
  </si>
  <si>
    <t>Ich habe genug  / Už stačí</t>
  </si>
  <si>
    <t>Venuše ve Švehlovce, Praha, ČR</t>
  </si>
  <si>
    <t>31.5.2023</t>
  </si>
  <si>
    <t>Piesne o mŕtvych deťoch / Kindertotenlieder</t>
  </si>
  <si>
    <t>18.6.2023</t>
  </si>
  <si>
    <t>Divadlo X10, Praha, ČR</t>
  </si>
  <si>
    <t>27.6.2023</t>
  </si>
  <si>
    <t>Dielo: Ohraničená voľnosť, výstava Dialógy 2023</t>
  </si>
  <si>
    <t>Dielo: Vlastná bublina, výstava Dialógy 2023</t>
  </si>
  <si>
    <t>Dielo: Uhoľ pohľadu, výstava Dialógy 2023</t>
  </si>
  <si>
    <t>Dielo: Zraniteľnosť, výstava Dialógy 2023</t>
  </si>
  <si>
    <t>Dielo: Krehkosť slobody, výstava Dialógy 2023</t>
  </si>
  <si>
    <t>Dielo: Moment váhania, výstava Dialógy 2023</t>
  </si>
  <si>
    <t>Rozšírenie základnej a materskej školy Dubová - návrh</t>
  </si>
  <si>
    <t>Incheba, Coneco 2023, Bratislava</t>
  </si>
  <si>
    <t>ZR1</t>
  </si>
  <si>
    <t>Kreatívne a inovačné centrum, Brezno - návrh na architektonickú súťaž / 1.cena</t>
  </si>
  <si>
    <t>Mesto Brezno</t>
  </si>
  <si>
    <t>13.4.2023</t>
  </si>
  <si>
    <t>Galantská knižnica - návrh na architektonickú súťaž / 3. cena</t>
  </si>
  <si>
    <t>Galantská knižnica, Galanta</t>
  </si>
  <si>
    <t>17.7.2023</t>
  </si>
  <si>
    <t>ZR2</t>
  </si>
  <si>
    <t>Mestská radovka - návrh na architektonickú súťaž / odmena</t>
  </si>
  <si>
    <t>Slovenská agentúra životného prostredia, Bratislava</t>
  </si>
  <si>
    <t>20.6.2023</t>
  </si>
  <si>
    <t>Šíp Lukáš, Salcer Igor</t>
  </si>
  <si>
    <t>Drevostavba na Orave - Salón drevostavieb 2023 / 1. cena</t>
  </si>
  <si>
    <t>Galéria Umelka a Rakúske kultúrne fórum, Bratislava</t>
  </si>
  <si>
    <t>29.5.-23.6.2023</t>
  </si>
  <si>
    <t>Masarik Jozef</t>
  </si>
  <si>
    <t>Volanie z terasy - digitálne video</t>
  </si>
  <si>
    <t>Into the Miracles, Dudince</t>
  </si>
  <si>
    <t>1.7.2023</t>
  </si>
  <si>
    <t>Jaskyňa - scénografia</t>
  </si>
  <si>
    <t>Divadlo K, Bratislava</t>
  </si>
  <si>
    <t>11.4.2023</t>
  </si>
  <si>
    <t xml:space="preserve">One Eye Always Sees Blurry - performance </t>
  </si>
  <si>
    <t>18.7.2023</t>
  </si>
  <si>
    <t>Územný plán obce Píla, Zmeny a doplnky č. 1/2023</t>
  </si>
  <si>
    <t>Obec Píla</t>
  </si>
  <si>
    <t>2.8.2023</t>
  </si>
  <si>
    <t>Vráblová Edita, Czafík Michal</t>
  </si>
  <si>
    <t xml:space="preserve">Novostavba rodinného domu "E" </t>
  </si>
  <si>
    <t>Stavebný úrad MČ Bratislava - Jarovce</t>
  </si>
  <si>
    <t>Stacho  Monika</t>
  </si>
  <si>
    <t>Publikácia Diptychy a Jabĺčka - dizajn vizuálnej komunikácie, ISBN 978-80-570-4319-5</t>
  </si>
  <si>
    <t>Galantská knižnica - návrh na architektonickú súťaž</t>
  </si>
  <si>
    <t xml:space="preserve">Súťažný návrh: Návštevnícke centrum Demänovských jaskýň a Národného parku Nízke Tatry </t>
  </si>
  <si>
    <t>Štátna ochrana prírody, Liptovský Mikuláš</t>
  </si>
  <si>
    <t>3.8.2023</t>
  </si>
  <si>
    <t>Atviroje studijoje su J.E. Masarik - intermediálne dielo: Photo-Reality</t>
  </si>
  <si>
    <t>Kaunas Artists’ House, Litva</t>
  </si>
  <si>
    <t>23.8.2023</t>
  </si>
  <si>
    <t>Šíp Lukáš</t>
  </si>
  <si>
    <t xml:space="preserve">Radové rodinné domy Prúdy – blok SO.07 - realizácia </t>
  </si>
  <si>
    <t>Mesto Sereď</t>
  </si>
  <si>
    <t>18.9.2023</t>
  </si>
  <si>
    <t>Radové rodinné domy Prúdy – blok SO.08 - realizácia</t>
  </si>
  <si>
    <t>27.3.2023</t>
  </si>
  <si>
    <t>ZN1</t>
  </si>
  <si>
    <t>Súťažný návrh: Administratívna budova úradu vlády SR / 1. cena</t>
  </si>
  <si>
    <t>Úrad vlády SR, Bratislava</t>
  </si>
  <si>
    <t>7.9.2023</t>
  </si>
  <si>
    <t>Hencová Monika</t>
  </si>
  <si>
    <t>Logomanuál pre firmu Hmyzomlsky</t>
  </si>
  <si>
    <t>Scientica s.r.o., Bratislava</t>
  </si>
  <si>
    <t>Dec. 2022-Január 2023</t>
  </si>
  <si>
    <t>Etikety na produkty pre firmu Hmyzomlsky</t>
  </si>
  <si>
    <t>Január-Marec 2023</t>
  </si>
  <si>
    <t>Grafický dizajn obálky zborníka: Zdravé domy - interiér 2023, ISBN 978-80-227-5343-2</t>
  </si>
  <si>
    <t>Spektrum STU, Bratislava</t>
  </si>
  <si>
    <t>Október 2023</t>
  </si>
  <si>
    <t>Vnútorná grafika a zalomenie textov zborníka: Zdravé domy - interiér 2023, ISBN 978-80-227-5343-2</t>
  </si>
  <si>
    <t>Hencová Monika, Sombathy Martin</t>
  </si>
  <si>
    <t>Návrh a realizácia výstavy FAD na MODDOM 2023</t>
  </si>
  <si>
    <t>MODDOM, Incheba Expo, Bratislava</t>
  </si>
  <si>
    <t>18.10.-22.10.2023</t>
  </si>
  <si>
    <t>Stage² - svetelná inštalácia na podujatí Biela noc</t>
  </si>
  <si>
    <t>29.9.-1.10.2023</t>
  </si>
  <si>
    <t>Ebringerová Paulína, Mazalán Peter</t>
  </si>
  <si>
    <t>Šesť príbehov - svetelné inštalácie v SNG</t>
  </si>
  <si>
    <t>DAAD, Bratislava, SNG</t>
  </si>
  <si>
    <t>Ebringerová Paulína, Suchá Lucia</t>
  </si>
  <si>
    <t>Dizajn a stratégia v digitálnej komunikácii pre STU</t>
  </si>
  <si>
    <t>STU, Bratislava</t>
  </si>
  <si>
    <t>September-Október 2023</t>
  </si>
  <si>
    <t>Vráblová Edita, Czafík Michal, Puškár Branislav</t>
  </si>
  <si>
    <t>Modernizácia oddelenia neonatológie a pediatrie FN Trenčín - architektonická štúdia</t>
  </si>
  <si>
    <t>Kacej Michal, Andráš Milan</t>
  </si>
  <si>
    <t>Novostavba rodinného domu, Medzany</t>
  </si>
  <si>
    <t>Obecný úrad, Medzany</t>
  </si>
  <si>
    <t>Zariadenie pre seniorov, Trnkov</t>
  </si>
  <si>
    <t>Obecný úrad, Trnkov</t>
  </si>
  <si>
    <t>28.7.2023</t>
  </si>
  <si>
    <t>Výstava: Zuzana Augustínová Boteková: To, čo nám dáva krídla / kurátorstvo</t>
  </si>
  <si>
    <t>Galéria Západná terasa Bratislavského hradu, Bratislava</t>
  </si>
  <si>
    <t>6.9.-1.10.2023</t>
  </si>
  <si>
    <t>Bioplasty a nanobodky / SCI_ART_LAB - interaktívna inštalácia</t>
  </si>
  <si>
    <t>Kre:Pí festival 2023,  Banská Bystrica</t>
  </si>
  <si>
    <t>31.8.-2.9.2023</t>
  </si>
  <si>
    <t>STEAMy meadow - interaktívna inštalácia</t>
  </si>
  <si>
    <t>Zdravotno-sociálne zariadenie, Typ C - architektonická štúdia</t>
  </si>
  <si>
    <t>Zariadenie opatrovateľskej služby - Dubník - architektonická štúdia</t>
  </si>
  <si>
    <t>Odporne húževnatá bužírka / land-art</t>
  </si>
  <si>
    <t>Festival Sklizeň 2023, Komařice, ČR</t>
  </si>
  <si>
    <t>22.7.2023</t>
  </si>
  <si>
    <t>Hain Vladimír, Kočlík Dušan</t>
  </si>
  <si>
    <t>Virtuálna prehliadka budovy Domu umenia Piešťany</t>
  </si>
  <si>
    <t>Dom Umenia, Piešťany</t>
  </si>
  <si>
    <t>30.10.2023</t>
  </si>
  <si>
    <t>Rezidencia EHQ -architektonický súťažný návrh</t>
  </si>
  <si>
    <t>Immocap, Bratislava</t>
  </si>
  <si>
    <t>14.9.2023</t>
  </si>
  <si>
    <t>Masaryčka Office Hybernská - architektonický súťažný návrh</t>
  </si>
  <si>
    <t>Penta Real Estate, Bratislava</t>
  </si>
  <si>
    <t>Prístavba a stavebné úpravy domu smútku v Bešeňovej - zníženie energetickej náročnosti / projekt pre SP</t>
  </si>
  <si>
    <t>Liptovská Teplá</t>
  </si>
  <si>
    <t>2.11.2023</t>
  </si>
  <si>
    <t>Prístavba a stavebné úpravy kultúrneho domu, zateplenie a výmena palivovej základne / projekt pre SP</t>
  </si>
  <si>
    <t>Obec  Ivachnová</t>
  </si>
  <si>
    <t>1.6.2023</t>
  </si>
  <si>
    <t>Novostavba rodinného domu, Východná /realizácia</t>
  </si>
  <si>
    <t>Obec Východná</t>
  </si>
  <si>
    <t>17.2.2023</t>
  </si>
  <si>
    <t>Novostavba rodinného domu, Krmeš / projekt pre SP</t>
  </si>
  <si>
    <t>Obec Vlachy</t>
  </si>
  <si>
    <t>2.5.2023</t>
  </si>
  <si>
    <t>5.5.2023</t>
  </si>
  <si>
    <t>NKP Zemianske Podhradie – rekonštrukcia obvodového plášťa objektu kaštieľa / realizácia</t>
  </si>
  <si>
    <t>Obec Zemianske Podhradie</t>
  </si>
  <si>
    <t>20.11.2023</t>
  </si>
  <si>
    <t>Trvalé záložné pracovisko NBS v Kremnici / súťažný návrh</t>
  </si>
  <si>
    <t>Národná banka Slovenska, Bratislava</t>
  </si>
  <si>
    <t>29.5.2023</t>
  </si>
  <si>
    <t>Centrum sociálnych služieb - Bôrik rekonštrukcia budovy, nadstavba a prístavba / projekt pre SP</t>
  </si>
  <si>
    <t>Obec Nitrianske Pravno</t>
  </si>
  <si>
    <t>14.12.2022</t>
  </si>
  <si>
    <t>Zvýšenie energetickej efektívnosti - učebňový pavilón a prepojovací krčok / projekt pre SP</t>
  </si>
  <si>
    <t>Mesto Považská Bystrica</t>
  </si>
  <si>
    <t>31.3.2023</t>
  </si>
  <si>
    <t>Multifunkčný športový areál - Liptovský Hrádok / realizácia</t>
  </si>
  <si>
    <t>Mesto Liptovský Mikuláš</t>
  </si>
  <si>
    <t>4.10.2023</t>
  </si>
  <si>
    <t>Grafický dizajn etikiet sériovo vyrábaných batérií EXIQA LAWN and GARDEN</t>
  </si>
  <si>
    <t>EXIQUA, Košice</t>
  </si>
  <si>
    <t>29.11.2023</t>
  </si>
  <si>
    <t>Design pre firmu IBG - logotyp, banner, printy vnútorného PR, inzerát</t>
  </si>
  <si>
    <t>IBG, Pezinok</t>
  </si>
  <si>
    <t>5.12.2023</t>
  </si>
  <si>
    <t>Polep firemného automobilu</t>
  </si>
  <si>
    <t>Firma Ľubica, Bratislava</t>
  </si>
  <si>
    <t>3.12.2023</t>
  </si>
  <si>
    <t>Design pre firmuVertical Industrial - fir. kalendár, banner, polep auta, označenie komínu záv. Continental</t>
  </si>
  <si>
    <t>Vertical Industrial, Bratislava</t>
  </si>
  <si>
    <t>6.10.2023</t>
  </si>
  <si>
    <t>Kočlík Dušan</t>
  </si>
  <si>
    <t>Tri metre kubické art dizajnu</t>
  </si>
  <si>
    <t>Bratislava Design Week BADW</t>
  </si>
  <si>
    <t>6.12.-10.12.2023</t>
  </si>
  <si>
    <t>I</t>
  </si>
  <si>
    <t>Varga Tibor</t>
  </si>
  <si>
    <t>Interiér firmy Qualysoft / realizácia</t>
  </si>
  <si>
    <t>28.8.2023</t>
  </si>
  <si>
    <t>Standard office</t>
  </si>
  <si>
    <t>26.10.2023</t>
  </si>
  <si>
    <t>Polyfunkčný objekt Staré Grunty / projekt  pre DUR</t>
  </si>
  <si>
    <t>Okresný úrad Bratislava</t>
  </si>
  <si>
    <t>Rodinný dom Kráľovské údolie, Bratislava / projekt pre SP</t>
  </si>
  <si>
    <t>MČ Bratislava-Staré Mesto</t>
  </si>
  <si>
    <t>Obytný súbor ADY PARK Residence</t>
  </si>
  <si>
    <t>Mesto Dunajská Streda</t>
  </si>
  <si>
    <t>29.9.2023</t>
  </si>
  <si>
    <t>Schleicher Alexander</t>
  </si>
  <si>
    <t>Depozitár Jarabiny, Bratislava / štúdia</t>
  </si>
  <si>
    <t>Súkromný objednávatel, Bratislava</t>
  </si>
  <si>
    <t>Júl 2023</t>
  </si>
  <si>
    <t xml:space="preserve">Projekt interiéru 1. a 4. poschodie / realizácia            </t>
  </si>
  <si>
    <t>September 2023</t>
  </si>
  <si>
    <t>Páriš Tomáš</t>
  </si>
  <si>
    <t>Ona - ženské torzo, rekvizita použitá do videoklipu</t>
  </si>
  <si>
    <t>8.6.2023</t>
  </si>
  <si>
    <t>Polyfunkčný objekt- skladové priestory a dočasné ubytovanie / realizácia</t>
  </si>
  <si>
    <t>Mesto Lučene</t>
  </si>
  <si>
    <t>26.9.2023</t>
  </si>
  <si>
    <t xml:space="preserve">Hajtmanek R., Uhrík M., Kupko A., Hain V. </t>
  </si>
  <si>
    <t>Návrh a realizácia expozície Poďte ďalej !</t>
  </si>
  <si>
    <t xml:space="preserve">6.12.-10.12.2023                                                                                                                                                      </t>
  </si>
  <si>
    <t xml:space="preserve">Hajtmanek R., Uhrík M., Morgenstein P., Kupko A., Krpálová M. </t>
  </si>
  <si>
    <t>Mestský mobiliár Concrete modularity</t>
  </si>
  <si>
    <t>Fakulta architektúry a dizajnu</t>
  </si>
  <si>
    <t>22.6.2023</t>
  </si>
  <si>
    <t xml:space="preserve">Návrh a realizácia expozície ateliéru Data[LAB] pri príležitosti medzinárodnej konferencie </t>
  </si>
  <si>
    <t>9.11.2023</t>
  </si>
  <si>
    <t>ZM3</t>
  </si>
  <si>
    <t>VOULU - dielo pohár</t>
  </si>
  <si>
    <t>Designblok, Praha, ČR</t>
  </si>
  <si>
    <t>4.10.-8.10.2023</t>
  </si>
  <si>
    <t>Kotradyová Veronika</t>
  </si>
  <si>
    <t>Návrh a realizácia ekotriedy - multifunkčnej učebne na SOŠ služieb a lesníctva v Banskej Štiavnici</t>
  </si>
  <si>
    <t>Súkromný objednávateľ, Banská Štiavnica</t>
  </si>
  <si>
    <t>26.5.2023</t>
  </si>
  <si>
    <t>Interiér kancelárií firmy SALVIS</t>
  </si>
  <si>
    <t xml:space="preserve">2023                   </t>
  </si>
  <si>
    <t>SM</t>
  </si>
  <si>
    <t>Šíp Lukáš, Varga Tibor</t>
  </si>
  <si>
    <t>Bonfire - modulárny, prenosný kus nábytku</t>
  </si>
  <si>
    <t>Mood for Wood, Poznaň, Poľsko</t>
  </si>
  <si>
    <t>18.-29.6.2023</t>
  </si>
  <si>
    <t>Varga Tibor, Krajcsovics Lorant</t>
  </si>
  <si>
    <t>Rodinný dom Krajcsovics / projekt pre SP</t>
  </si>
  <si>
    <t>Obecný úrad Ižipovce</t>
  </si>
  <si>
    <t>Územný plán obce Kyselica - II. Etapa</t>
  </si>
  <si>
    <t>Obecný úrad  Kyselica</t>
  </si>
  <si>
    <t>Novostavba rekreačného domu / projekt pre SP</t>
  </si>
  <si>
    <t>Obec Kalinovo</t>
  </si>
  <si>
    <t>9.1.2023</t>
  </si>
  <si>
    <t>Novostavba rodinného domu / projekt pre DUR</t>
  </si>
  <si>
    <t>Obec Pertizánska Ľupča</t>
  </si>
  <si>
    <t>3.11.2023</t>
  </si>
  <si>
    <t>Obytný súbor Prúdy - II etapa</t>
  </si>
  <si>
    <t>Okresný úrad Galanta</t>
  </si>
  <si>
    <t>23.5.2023</t>
  </si>
  <si>
    <t>Ebringerová Paulína</t>
  </si>
  <si>
    <t>Kolabo - výstava  / kurátorstvo</t>
  </si>
  <si>
    <t>6.12. -10.12.2023</t>
  </si>
  <si>
    <t>Kolabo - architektonický návrh a realizácia výstavy</t>
  </si>
  <si>
    <t xml:space="preserve">Ostriež - dielo rozštiepený samorast </t>
  </si>
  <si>
    <t>Pobedim - autorské ilustrácie</t>
  </si>
  <si>
    <t>Slovenské centrum dizajnu</t>
  </si>
  <si>
    <t>14.12.2023</t>
  </si>
  <si>
    <t>Otiepková Soňa</t>
  </si>
  <si>
    <t>Redefining Color Coating vzorky bioplastov farbených pomocou minerálnych pigmentov</t>
  </si>
  <si>
    <t>8.10.2023</t>
  </si>
  <si>
    <t>Sombathy Martin, Dorko František</t>
  </si>
  <si>
    <t>DIY Scaffolding - výstavný systém</t>
  </si>
  <si>
    <t>Lipková Michala</t>
  </si>
  <si>
    <t>Autonomní revoluce v dopravě /  kurátorstvo</t>
  </si>
  <si>
    <t>Technologické centrum UMPRUM, ČR</t>
  </si>
  <si>
    <t>21.11.-3.12.2023</t>
  </si>
  <si>
    <t xml:space="preserve">Design x Science  / kurátorstvo                 </t>
  </si>
  <si>
    <t>Levársky Peter</t>
  </si>
  <si>
    <t>H´onu nail studio, Londýn - návrh a realizácia interiéru</t>
  </si>
  <si>
    <t>Pohár pre Herbert sirupy</t>
  </si>
  <si>
    <t>Breath, Less, Life - performance</t>
  </si>
  <si>
    <t>Kre:Pí festival 2023, Banská Bystrica</t>
  </si>
  <si>
    <t>31.08.-02.09.2023</t>
  </si>
  <si>
    <t>Sklizeň 2023 - land-art</t>
  </si>
  <si>
    <t>Komařice, ČR</t>
  </si>
  <si>
    <t>22.07.2023</t>
  </si>
  <si>
    <t>Návrh a realizácia architektúry výstavy a výstavného systému</t>
  </si>
  <si>
    <t>09.07.2023</t>
  </si>
  <si>
    <t>Horalky - intermediálne dielo, inštalácia</t>
  </si>
  <si>
    <t>Grape Festival, Trenčín</t>
  </si>
  <si>
    <t>11.08.-12.08.2023</t>
  </si>
  <si>
    <t>Labyrint Recyklácia - intermediálne dielo, inštalácia</t>
  </si>
  <si>
    <t>Biela noc, Bratislava</t>
  </si>
  <si>
    <t>29.09.-01.10.2023</t>
  </si>
  <si>
    <t>Jašenie 1 - svetelná inštalácia pre koncert</t>
  </si>
  <si>
    <t>Kamenné námestie, Bratislava</t>
  </si>
  <si>
    <t>14.5.2023</t>
  </si>
  <si>
    <t xml:space="preserve">Fest Maringota - svetelné inštalácie pre multižánrový hudobný festival </t>
  </si>
  <si>
    <t>Fest Maringota festival, Skalica</t>
  </si>
  <si>
    <t>18.08.-20.08.2023</t>
  </si>
  <si>
    <t xml:space="preserve">Bulp - svetelná inštalácia pre koncert </t>
  </si>
  <si>
    <t>Hviezdne noci, Bytča</t>
  </si>
  <si>
    <t>16.06.-17.06.2023</t>
  </si>
  <si>
    <t>Kupko Alexander</t>
  </si>
  <si>
    <t>UV reaktívna svetelná inštalácia pre Sensbiom II</t>
  </si>
  <si>
    <t>Milano Design Week, Taliansko</t>
  </si>
  <si>
    <t>17.4.-23.4.2023</t>
  </si>
  <si>
    <t>Hronský Michal, Daniel  Peter</t>
  </si>
  <si>
    <t xml:space="preserve">Katalóg firmy - Europlac short book </t>
  </si>
  <si>
    <t>Europlac Röhr GmbH, Tettnang, Nemecko</t>
  </si>
  <si>
    <t>Leták firmy - Europlac flyer</t>
  </si>
  <si>
    <t>Kompletný katalóg - Europlac edelholz book</t>
  </si>
  <si>
    <t>november 2023</t>
  </si>
  <si>
    <t xml:space="preserve">Register box INOIS </t>
  </si>
  <si>
    <t>jún 2023</t>
  </si>
  <si>
    <t>Rollup Europlac Akustik</t>
  </si>
  <si>
    <t>Výstavný stánok na medzinárodnom veľtrhu INTERZUM 2023</t>
  </si>
  <si>
    <t>Kolín na Rýnom, Nemecko</t>
  </si>
  <si>
    <t>09.05-12.05.2023</t>
  </si>
  <si>
    <t>Výstavný stánok na medzinárodnom veľtrhu EUROSHOP 2023</t>
  </si>
  <si>
    <t>Düsseldorf, Nemecko</t>
  </si>
  <si>
    <t>26.2.-2.3.2023</t>
  </si>
  <si>
    <t>Kolabo - Vianočná tržnica - architektonický návrh a realizácia výstavy</t>
  </si>
  <si>
    <t>Stará tržnica, Bratislava</t>
  </si>
  <si>
    <t>17.12.-22.12.2023</t>
  </si>
  <si>
    <t>Tape Design - experimentálne art dizajnové dielo - realizácia</t>
  </si>
  <si>
    <t>Uhrík Martin</t>
  </si>
  <si>
    <t>XR folio - interaktívny koncept predaja</t>
  </si>
  <si>
    <t>MAK – Museum für angewandte Kunst, Viedeň, Rakúsko</t>
  </si>
  <si>
    <t>20.10.-23.10.2023</t>
  </si>
  <si>
    <t>Návrh a realizácia expozície dizajnových produktov pre Sona-design a Vonkomer na Blickfang 2023</t>
  </si>
  <si>
    <t>Dizajn vizuálnej komunikácie výstavy : Dary pápežov Slovensku</t>
  </si>
  <si>
    <t>Starý kláštor minoritov, Levoča</t>
  </si>
  <si>
    <t>13.5.2023</t>
  </si>
  <si>
    <t>Interiér výstavy : Dary pápežov Slovensku</t>
  </si>
  <si>
    <t>Mjartan Martin</t>
  </si>
  <si>
    <t>Dielo : One stem - zváraný oceľový profil</t>
  </si>
  <si>
    <t>28.2.-3.3.2023</t>
  </si>
  <si>
    <t>Dielo: Musculus - ohýbaný zváraný oceľový profil</t>
  </si>
  <si>
    <t>Dielo: Klas - zváraná corten oceľ rezaná plazmou</t>
  </si>
  <si>
    <t>Dielo: Strom - zváraná oceľ rezaná plazmou</t>
  </si>
  <si>
    <t>Dielo: Zaľúbení - zváraná oceľ, nerez a bronz</t>
  </si>
  <si>
    <t>Dielo: Zdieľaj (3 kusy) - sklo fúkané do nerezových konštrukcií</t>
  </si>
  <si>
    <t xml:space="preserve">Dielo: Divočina v nás 1 - maľba </t>
  </si>
  <si>
    <t xml:space="preserve">SN1 </t>
  </si>
  <si>
    <t xml:space="preserve">Dielo: Divočina v nás 2 - maľba </t>
  </si>
  <si>
    <t>Dielo: Rox 1 - ohýbané a zvárané oceľové profily</t>
  </si>
  <si>
    <t>Dielo: Rox 2 - ohýbané a zvárané oceľové profily</t>
  </si>
  <si>
    <t>Dielo: Rox 3 - ohýbané a zvárané oceľové profily</t>
  </si>
  <si>
    <t>Dielo: Rox 4 - ohýbané a zvárané oceľové profily</t>
  </si>
  <si>
    <t>Dielo: Rox 5 - ohýbané a zvárané oceľové profily</t>
  </si>
  <si>
    <t>Pohár: Sofa glass - fúkané sklo do kovovej formy</t>
  </si>
  <si>
    <t>Plagát - vizuálna propagácia koncertu hudobnej kapely Huun-Huur-Tu</t>
  </si>
  <si>
    <t>Dom umenia Košice</t>
  </si>
  <si>
    <t>November 2023</t>
  </si>
  <si>
    <t>Misa E8422 - pletená misa z vŕbového prútia</t>
  </si>
  <si>
    <t>Maľba ženského torza Filoména ženské torzo,  rekvizita použitá do videoklipu</t>
  </si>
  <si>
    <t>Svadobná sieň - scénografia</t>
  </si>
  <si>
    <t>Zichyho palác, Bratislava</t>
  </si>
  <si>
    <t>21.11.2023</t>
  </si>
  <si>
    <t>Scenáre budúcnosti / kurátorstvo</t>
  </si>
  <si>
    <t>OFF Festival, Bratislava</t>
  </si>
  <si>
    <t>3.11.-17.11.2023</t>
  </si>
  <si>
    <t>Ľubo Stacho Modlitba / kurátorstvo</t>
  </si>
  <si>
    <t>Galéria umelcov Spiša, GUS, Spišská Nová Ves</t>
  </si>
  <si>
    <t>15.11.2023-7.4.2024</t>
  </si>
  <si>
    <t xml:space="preserve">SN2 </t>
  </si>
  <si>
    <t>Vizuálny dizajn publikácie Madeira is Wood, ISBN: 978-80-570-5345-3</t>
  </si>
  <si>
    <t>Vydavateľstvo Ľubo Stacho, Bratislava</t>
  </si>
  <si>
    <t>Ruiny - slideshow z fotografií</t>
  </si>
  <si>
    <t>Výstava Modlitba, Spišská Nová Ves</t>
  </si>
  <si>
    <t>Sakrálne príbehy - slideshow z fotografií</t>
  </si>
  <si>
    <t>Dva domy jedného pána - slideshow z fotografií</t>
  </si>
  <si>
    <t>Kubušová Vlasta, Otiepková Soňa, Kupko Alexander (+ kolektív)</t>
  </si>
  <si>
    <t>Dielo: SENSBIOM 2 - realizácia aromaticky aktívnych závesných prvkov vo forme mriežky</t>
  </si>
  <si>
    <t>Dielo: SENSBIOM 2.1 - realizácia aromaticky aktívnych závesných prvkov vo forme mriežky</t>
  </si>
  <si>
    <t>Material Matters 2023, Londýn, Anglicko</t>
  </si>
  <si>
    <t>20.9.-23.9.2023</t>
  </si>
  <si>
    <t>EASYBATH - lehátko do vaničky pre bábätká / návrh</t>
  </si>
  <si>
    <t>Súkromný objednávateľ</t>
  </si>
  <si>
    <t>Január 2023</t>
  </si>
  <si>
    <t>Clears - pomôcka na hygienu uší / realizácia</t>
  </si>
  <si>
    <t>Senseables Collection 13 - kolekcia 6 stolíkov vyrobených technológiou 3D tlače</t>
  </si>
  <si>
    <t>Alcova Miami, Florida, USA</t>
  </si>
  <si>
    <t>5.12.-10.12.2023</t>
  </si>
  <si>
    <t>Senseables - kolekcia 4 stolíkov vyrobených technológiou 3D tlače</t>
  </si>
  <si>
    <t>Novostavba RD Diagonála, Jarovce / projekt pre SP</t>
  </si>
  <si>
    <t>Mestská časť Bratislava - Jarovce</t>
  </si>
  <si>
    <t>Novostavba RD "C", Jarovce / projekt pre SP</t>
  </si>
  <si>
    <t>28.12.2023</t>
  </si>
  <si>
    <t>Hubinský Tomáš  (Ďuran Matúš)</t>
  </si>
  <si>
    <t>Czafík Michal (Grelnet Martin)</t>
  </si>
  <si>
    <t>Kusý Martin, Paňák Pavel (Bakyta R., Kusý M.)</t>
  </si>
  <si>
    <t>Kusý Martin, Paňák Pavel (Michalič, Kusá, Kusý ml., Paňáková)</t>
  </si>
  <si>
    <t>Bujdáková Karolína (+ kolektív)</t>
  </si>
  <si>
    <t>Stacho Monika (Stacho Ľubo)</t>
  </si>
  <si>
    <t>Králik Marián  (Kopisová, Hančíková)</t>
  </si>
  <si>
    <t>Varga Tibor (Rypák, Volf)</t>
  </si>
  <si>
    <t>Bátor Jozef (Perejdová, Medlen, Višváderová, Rózsová)</t>
  </si>
  <si>
    <t>Bátor Jozef (Perejdová, Medlen, Jankovičová)</t>
  </si>
  <si>
    <t>Kiaček Matúš (Kiaček Milan)</t>
  </si>
  <si>
    <t xml:space="preserve">Novotná Mária (Brádňanský Benjamin, Halada Vít, Nosko David) </t>
  </si>
  <si>
    <t>Ebringerová Paulína (Gregor Sarah, Skyva Samuel)</t>
  </si>
  <si>
    <t>Majcher Stanislav (Jablonský Marek, Jágriková Sandra)</t>
  </si>
  <si>
    <t>Majcher Stanislav (Jablonský Marek)</t>
  </si>
  <si>
    <t>Hain Vladimír, Hajtmanek Roman (+ kolektív)</t>
  </si>
  <si>
    <t>Schleicher Alexander (+ kolektív)</t>
  </si>
  <si>
    <t>Krump Filip (Bosík, Saboóvá)</t>
  </si>
  <si>
    <t>Hajtmanek R., Uhrík M., Kupko A., Hain V.,  (Zajíček V.)</t>
  </si>
  <si>
    <t>Kupko Alexander (Zajíček Viliam)</t>
  </si>
  <si>
    <t>Kupko Alexander (Zajíček Viliam, Špilák Dalibor)</t>
  </si>
  <si>
    <t>Ebringerová Paulína, Kupko Alexander, (Zajíček Viliam)</t>
  </si>
  <si>
    <t>Uhrík Martin  (Sadílková Soňa)</t>
  </si>
  <si>
    <t>Turlíková Zuzana (Turlík Jozef)</t>
  </si>
  <si>
    <t>Stacho Monika ( Benická Lucia)</t>
  </si>
  <si>
    <t>Kubušová Vlasta (Král Miroslav, Mogas-Soldevila Laia)</t>
  </si>
  <si>
    <t>Kubušová Vlasta (Král Miroslav)</t>
  </si>
  <si>
    <t>Tanečné divadlo / scénografia a svetelný dizajn: Sapiens Territory &amp; Instalation</t>
  </si>
  <si>
    <t>Tanečné divadlo / scénografia a svetelný dizajn: Sapiens Territory [Dunaj sunset edition]</t>
  </si>
  <si>
    <t xml:space="preserve">Tanečné divadlo / scénografia a svetelný dizajn: Sapiens Territory </t>
  </si>
  <si>
    <t>MTF</t>
  </si>
  <si>
    <t>APVV - Všeobecná výzva</t>
  </si>
  <si>
    <t>APVV-18-0161</t>
  </si>
  <si>
    <t>Dubecký Matúš, Ing. PhD.</t>
  </si>
  <si>
    <t xml:space="preserve">Kvantové Monte Carlo pre silne korelované elektrónové systémy </t>
  </si>
  <si>
    <t>2019-2023</t>
  </si>
  <si>
    <t xml:space="preserve"> APVV-18-0168 </t>
  </si>
  <si>
    <t xml:space="preserve">Noga Pavol, Ing. PhD. </t>
  </si>
  <si>
    <t xml:space="preserve">Nové anorganické zlúčeniny s niklom, paládiom, meďou a striebrom: od DFT modelovania k syntéze pomocou iónových technológií </t>
  </si>
  <si>
    <t>APVV-18-0116</t>
  </si>
  <si>
    <t>Šimeková Beáta, Ing. PhD.</t>
  </si>
  <si>
    <t xml:space="preserve">Výskum progresívnych metód zvárania a spájkovania koróziivzdorných ocelí a medi </t>
  </si>
  <si>
    <t>prišlo 40 338, z toho 23 150  spoluriešiteľovi, 5,77 vrátená dotácia</t>
  </si>
  <si>
    <t>APVV-18-0418</t>
  </si>
  <si>
    <t>Morovič Ladislav, doc. Ing. PhD.</t>
  </si>
  <si>
    <t xml:space="preserve">Výskum príčin vzniku geometrických odchýlok pri výrobe bezšvíkových rúr a ich technologická dedičnosť s dôrazom na tvarovú stabilitu presných rúr ťahaných za studena s využitím metrologických systémov </t>
  </si>
  <si>
    <t>prišlo 14 095 z toho 7 877 spoluriešiteľovi, 84, 53 vrátená dotácia</t>
  </si>
  <si>
    <t>SK-AT-20-0013</t>
  </si>
  <si>
    <t>Sahul Miroslav, Ing. PhD.</t>
  </si>
  <si>
    <t>Výskum zvariteľnosti ťažko spájateľných kombinácií materiálov elektrónovým lúčom</t>
  </si>
  <si>
    <t>APVV-20-0124</t>
  </si>
  <si>
    <t>Palcut Marián, doc. Mgr. PhD.</t>
  </si>
  <si>
    <t>Nové zliatiny s viacerými základnými prvkami - dizajn, charakterizácia a vlastnosti</t>
  </si>
  <si>
    <t>2021-2025</t>
  </si>
  <si>
    <t>prišlo: 62 470, z toho 18 750 spoluriešiteľovi</t>
  </si>
  <si>
    <t>APVV-20-0259</t>
  </si>
  <si>
    <t>Marônek Milan, prof. Ing. CSc.</t>
  </si>
  <si>
    <t>Výskum vlastností komponentov z kóróziivzdorných zliatin
vyhotovených aditívnou výrobou</t>
  </si>
  <si>
    <t>prišlo: 65 850, z toho 25 850 spoluriešiteľovi</t>
  </si>
  <si>
    <t>APVV-20-0056</t>
  </si>
  <si>
    <t>Pekarčíková Marcela, Dr.-Ing.</t>
  </si>
  <si>
    <t>Optimalizácia okrúhleho kábla z vysokoteplotného supravodiča pre pulzné magnetické polia</t>
  </si>
  <si>
    <t>prišlo: 59 892, z toho 22 383 spoluriešiteľovi</t>
  </si>
  <si>
    <t>SK-UA-21-0032</t>
  </si>
  <si>
    <t>Sahul Martin, Ing. PhD.</t>
  </si>
  <si>
    <t>Vplyv stechiometrie a predpätia na mikroštruktúru a tribomechanické vlastnosti povlakov WN/TiSiN s rôznymi hrúbkami nanovrstiev</t>
  </si>
  <si>
    <t>APVV-21-0071</t>
  </si>
  <si>
    <t>Vopát Tomáš, Ing. PhD.</t>
  </si>
  <si>
    <t>Výskum unikátnych progresívnych metód úprav mikrogeometrie rezných hrán pre zvýšenie výkonu rezných nástrojov a produktivity obrábania</t>
  </si>
  <si>
    <t>2022-2026</t>
  </si>
  <si>
    <t>APVV-21-0054</t>
  </si>
  <si>
    <t>Koleňák Roman, prof. Ing. PhD.</t>
  </si>
  <si>
    <t>Experimentálny výskum nových aktívnych spájkovacích zliatin pre vyššie aplikačné teploty  výkonových polovodičových modulov v elektromobilite</t>
  </si>
  <si>
    <t>prišlo: 67 420, z toho 30 234 spoluriešiteľovi</t>
  </si>
  <si>
    <t>APVV-21-0111</t>
  </si>
  <si>
    <t>Bárta Jozef, doc. Ing. PhD.</t>
  </si>
  <si>
    <t xml:space="preserve">Výskum zvárania hliníkových zliatin trecím premiešavacím zváraním s ohľadom na zaťaženie vretena a životnosť nástroja </t>
  </si>
  <si>
    <t>prišlo: 70 000 , z toho 30 000  spoluriešiteľovi</t>
  </si>
  <si>
    <t>APVV-21-0187</t>
  </si>
  <si>
    <t>Kuracina Richard, doc. Ing. Ph.D.</t>
  </si>
  <si>
    <t>Progresívne metódy testovania prachu a prachuvzdorných zmesí pre potreby výrobného priemyslu na Slovensku</t>
  </si>
  <si>
    <t>APVV-22-0146</t>
  </si>
  <si>
    <t>Dománková Mária, prof. Ing. PhD.</t>
  </si>
  <si>
    <t>Synergický efekt finálneho obrábania na koróznu odolnosť austenitických koróziivzdorných ocelí</t>
  </si>
  <si>
    <t>APVV-22-0393</t>
  </si>
  <si>
    <t xml:space="preserve">Čaplovič Ľubomír, prof. Ing. PhD. 
</t>
  </si>
  <si>
    <t>Environmentálne klzné vrstvy pre extrémne tribologické aplikácie</t>
  </si>
  <si>
    <t>2023-2027</t>
  </si>
  <si>
    <t>prišlo: 29 923, z toho 15 625 spoluriešiteľovi</t>
  </si>
  <si>
    <t>Noga Pavol, Ing. PhD.</t>
  </si>
  <si>
    <t>Moderné elektronické súčiastky na báze ultraširokopásmo-vého polovidiča Ga2O3 pre vysokonapäťové aplikácie</t>
  </si>
  <si>
    <t>Vretenár Viliam, Ing. PhD.</t>
  </si>
  <si>
    <t xml:space="preserve">Pokročilé lítiové batérie s dlhou životnosťou </t>
  </si>
  <si>
    <t>APVV-21-0008</t>
  </si>
  <si>
    <t xml:space="preserve">Vančo Ľubomír, Ing.arch. Ing. PhD. 
</t>
  </si>
  <si>
    <t>p-GaN elektronika pre úsporu energie a post-CMOS obvody</t>
  </si>
  <si>
    <t>APVV-21-0232</t>
  </si>
  <si>
    <t xml:space="preserve">Šimeková Beáta, Ing. PhD.
</t>
  </si>
  <si>
    <t>Výskum vplyvu zmeny rozloženia energie duálneho laserového lúča na výsledné vlastnosti zvarových spojov duplexných ocelí</t>
  </si>
  <si>
    <t xml:space="preserve">Čaplovičová Mária, Ing. CSc.
</t>
  </si>
  <si>
    <t>Fotochemické všestranné materiály pre čistenie vody</t>
  </si>
  <si>
    <t>SK-CZ-RD-21-0043</t>
  </si>
  <si>
    <t>Tokár Kamil, RNDr. PhD.</t>
  </si>
  <si>
    <t>Perovskitové vrstvy s vylepšenou pasiváciou a štruktúrou</t>
  </si>
  <si>
    <t>APVV-21-0297</t>
  </si>
  <si>
    <t xml:space="preserve">Kotlár Mário, Ing. PhD. 
</t>
  </si>
  <si>
    <t>Pokročilé perovskitové solárne články s optimalizovanou pasiváciou a štruktúrou</t>
  </si>
  <si>
    <t>006STU-4/2021</t>
  </si>
  <si>
    <t>Božek Pavol, Dr.h.c. prof. Ing. CSc.</t>
  </si>
  <si>
    <t>Progresívna forma interdisciplinárneho vzdelávania a podpory rozvoja štúdia odborných predmetov v univerzitnom prostredí</t>
  </si>
  <si>
    <t>021STU-4/2021</t>
  </si>
  <si>
    <t>Hrablik Chovanová Henrieta, Ing. PhD.</t>
  </si>
  <si>
    <t>Implementácia inovatívnych metód výučby a MM učebnice pre oblasť rozhodovania a uplatňovania analytických metód vo výučbe vybraných predmetov priemyselného inžinierstva</t>
  </si>
  <si>
    <t>016STU-4/2021</t>
  </si>
  <si>
    <t>Martinka Jozef, doc. Ing. PhD.</t>
  </si>
  <si>
    <t>Nové formy vzdelávania pre potreby rišenia krízových situácií  (napr. COVID-19) s využitím umelej inteligencie</t>
  </si>
  <si>
    <t>020STU-4/2021</t>
  </si>
  <si>
    <t>Kuracina Richard, doc. Ing. PhD.</t>
  </si>
  <si>
    <t>Vybudovanie inovatívneho výučbového laboratória pre praktické a dynamické vzdelávanie študentov v odbore BOZP</t>
  </si>
  <si>
    <t>009STU-4/2021</t>
  </si>
  <si>
    <t xml:space="preserve">Rolník Ladislav, Ing. PhD.  </t>
  </si>
  <si>
    <t>Inovácie procesov výučby technických predmetov implementáciou rozšírenej a virtuálnej reality</t>
  </si>
  <si>
    <t>004STU-4/2022</t>
  </si>
  <si>
    <t>Mišútová Mária, doc. RNDr. PhD.</t>
  </si>
  <si>
    <t>Model online výučby s dôrazom na zvýšenie kvality vzdelávania inžinierov v období možnej pandémie</t>
  </si>
  <si>
    <t>001STU-4/2022</t>
  </si>
  <si>
    <t>Košťál Peter, doc. Ing. PhD.</t>
  </si>
  <si>
    <t>Podpora dištančnej formy vzdelávania formou on-line prístupu pre vybrané predmety študijných programov počítačovej podpory</t>
  </si>
  <si>
    <t>018TUKE-4/2022</t>
  </si>
  <si>
    <t>Tvorba nových študijných materiálov vrátane interaktívnej multimediálnej vysokoškolskej učebnice pre oblasť počítačovej podpory inžinierskych činností</t>
  </si>
  <si>
    <t>027STU-4/2022</t>
  </si>
  <si>
    <t>Važan Pavel, prof. Ing. PhD.</t>
  </si>
  <si>
    <t>InteIntegrácia požiadaviek praxe v automobilovom
priemysle s výučbou v rámci študijných programov Automatizácia a informatizácia procesov v priemysle a Priemyselné manažérstvo</t>
  </si>
  <si>
    <t>029STU-4/2022</t>
  </si>
  <si>
    <t>Németh Martin, Ing. PhD.</t>
  </si>
  <si>
    <t>Modernizácia a nové možnosti online vzdelávania v oblasti logických systémov riadenia a vizualizácie procesov</t>
  </si>
  <si>
    <t>019STU-4/2023</t>
  </si>
  <si>
    <t>Marônek Milan, prof. Ing. PhD.</t>
  </si>
  <si>
    <t>Tvorba online moderného vzdelávacieho priestoru a nových študijných materiálov v oblasti nedeštruktívnej kontroly zvarových spojov</t>
  </si>
  <si>
    <t>026STU-4/2023</t>
  </si>
  <si>
    <t>Šugárová Jana, doc. Ing. PhD.</t>
  </si>
  <si>
    <t>Implementácia inovatívnych foriem učenia a praktického tréningu do vzdelávania v oblasti výrobných technoloógií a výrobného manažmentu s cieľom zvýšiť atraktívnosť štúdia a podporiť rozvoj prierezových kompetencií absolventov</t>
  </si>
  <si>
    <t>025STU-4/2023</t>
  </si>
  <si>
    <t>Pauliková Alena, doc. Ing. PhD.</t>
  </si>
  <si>
    <t>Budovanie modulárneho laboratória pre rozvoj zručností auditovania manažérskych systémov</t>
  </si>
  <si>
    <t>009STU-4/2023</t>
  </si>
  <si>
    <t>Kotianová Janette, PaedDr. PhD.</t>
  </si>
  <si>
    <t xml:space="preserve">Interaktívne študijné materiály zo štatistiky a plánovania experimentov </t>
  </si>
  <si>
    <t>1/0721/20</t>
  </si>
  <si>
    <t>Čambál Miloš, prof. Ing. CSc.</t>
  </si>
  <si>
    <t>Identifikácia priorít udržateľného riadenia ľudských zdrojov s ohľadom na vekovú diverzitu zamestnancov 
v kontexte meniacich sa podmienok fungovania priemyselných podnikov</t>
  </si>
  <si>
    <t>1/0796/20</t>
  </si>
  <si>
    <t>Behúlová Mária, doc. RNDr. CSc.</t>
  </si>
  <si>
    <t>Vývoj pokročilých modelov pre návrh a optimalizáciu procesov tepelného spracovania a spájania novovyvíjaných vysokopevných ocelí</t>
  </si>
  <si>
    <t>1/0112/20</t>
  </si>
  <si>
    <t>Jurči Peter, prof. Ing. PhD.</t>
  </si>
  <si>
    <t>Stanovenie optimálneho režimu kryogénneho spracovania pre nástrojové ocele</t>
  </si>
  <si>
    <t>1/0303/20</t>
  </si>
  <si>
    <t>Výskum spájkovania kovových a nekovových meteiálov pri výrobe výkonových polovodičových súčiastok</t>
  </si>
  <si>
    <t>1/0205/21</t>
  </si>
  <si>
    <t>Tepelná stabilizácia vysokoteplotných supravodivých pások pre použitie v obmedzovačoch skratových prúdov</t>
  </si>
  <si>
    <t>1/0287/21</t>
  </si>
  <si>
    <t>Výskum hybridnej výroby komponentov progresívnymi metódami navárania</t>
  </si>
  <si>
    <t>1/0499/21</t>
  </si>
  <si>
    <t>Kovačócy Pavel, doc. Ing. PhD.</t>
  </si>
  <si>
    <t>Výskum zvariteľnosti a spájkovateľnosti materiálov
 s rozdielnou teplotou tavenia spájanými koncentrovanými zdrojmi energie</t>
  </si>
  <si>
    <t>1/0230/21</t>
  </si>
  <si>
    <t>Environmentálna kvalita a životný cyklus stavebných materiálov</t>
  </si>
  <si>
    <t>1/0678/22</t>
  </si>
  <si>
    <t>Rantuch Peter, doc. Ing. PhD.</t>
  </si>
  <si>
    <t>Progresívne metódy zužitkovania polymérnych odpadov pre produkciu grafénu</t>
  </si>
  <si>
    <t>1/0193/22</t>
  </si>
  <si>
    <t>Vrábeľ Róbert, doc. Mgr. PhD.</t>
  </si>
  <si>
    <t>Návrh identifikácie a systému monitorovania parametrov výrobných zariadení pre potreby prediktívnej údržby v súlade s konceptom Industry 4.0 s využitím technológií Industrial IoT</t>
  </si>
  <si>
    <t>1/0345/22</t>
  </si>
  <si>
    <t>Čaplovič Ľubomír, prof. Ing. PhD.</t>
  </si>
  <si>
    <t>Výskum štruktúry, oxidačnej odolnosti a tribomechanických vlastností nanokompozitných multivrstvových povlakov na báze nitridov prechodových prvkov</t>
  </si>
  <si>
    <t>1/0692/22</t>
  </si>
  <si>
    <t>Priputen Pavol, RNDr. PhD.</t>
  </si>
  <si>
    <t>Mikroštruktúra, stabilita fáz a vlastnosti zliatin s viacerými základnými prvkami kombinujúcimi prechodné kovy s poprechodnými kovmi</t>
  </si>
  <si>
    <t>1/0531/22</t>
  </si>
  <si>
    <t>Kusý Martin, doc. Ing. PhD.</t>
  </si>
  <si>
    <t>Vplyv stavu napätosti zliatin na báze Zn na mechanizmus  a kinetiku ich korózie</t>
  </si>
  <si>
    <t>1/0389/22</t>
  </si>
  <si>
    <t>Černičková Ivona, doc. Ing. PhD.</t>
  </si>
  <si>
    <t>Analýza tvorby mikroštruktúry a jej vplyv na vybrané vlastnosti bezolovnatých spájok</t>
  </si>
  <si>
    <t>1/0176/22</t>
  </si>
  <si>
    <t>Proaktívne riadenie hybridných výrobných systémov s využitím digitálneho dvojčaťa založeného na simulácii</t>
  </si>
  <si>
    <t>1/0518/22</t>
  </si>
  <si>
    <t>Zavádzanie integrovaných manažérskych systémov s hodnotovo orientovanými požiadavkami pre vytváranie modulárnych kolaboratívnych pracovísk</t>
  </si>
  <si>
    <t>1/0026/23</t>
  </si>
  <si>
    <t>Šimeková Beata, Ing. PhD.</t>
  </si>
  <si>
    <t>Modifikácia štruktúry a mechanických vlastností spájkovacích zliatin na zvyšovanie spoľahlivosti spájkovaných spojov v pokročilých elektronických aplikáciách</t>
  </si>
  <si>
    <t>1/0266/23</t>
  </si>
  <si>
    <t>Výskum inovatívnych nekonvenčných metód úprav mikrogeometrie rezných hrán pre zvýšenie trvanlivosti rezných nástrojov</t>
  </si>
  <si>
    <t>2/0054/23</t>
  </si>
  <si>
    <t>Šugár Peter, prof. Ing. CSc.</t>
  </si>
  <si>
    <t xml:space="preserve">Interreg SK-CZ </t>
  </si>
  <si>
    <t>SK/FMP/11b/05/002</t>
  </si>
  <si>
    <t>Miloš Čambál, prof. Ing. CSc.</t>
  </si>
  <si>
    <t>Internacionálny Doktorandský Seminár (IDS) ako podpora rozvoja medzinárodných inštitucionálnych partnerstiev</t>
  </si>
  <si>
    <t xml:space="preserve">Interreg V-A SK-CZ </t>
  </si>
  <si>
    <t>NFP304011AYW8</t>
  </si>
  <si>
    <t>Štefan Václav, doc. Ing. PhD</t>
  </si>
  <si>
    <t>Príprava a zavedenie vzdelávacích on-line výstupov pre strojárske odbory</t>
  </si>
  <si>
    <t>NFP304011AZV9</t>
  </si>
  <si>
    <t xml:space="preserve">Jarmila Blahová, Mgr. </t>
  </si>
  <si>
    <t>Podpora prenositeľných pracovných kompetencií pre trh počas štúdia na vysokej škole</t>
  </si>
  <si>
    <t>Plán obnovy</t>
  </si>
  <si>
    <t>09I03-03-V01-00027</t>
  </si>
  <si>
    <t>Martin Sahúl, Ing.  PhD.</t>
  </si>
  <si>
    <t>Investícia 3 - Excelentná veda, v rámci
Plánu obnovy a odolnosti SR - MSc. Kateryna Smyrnova</t>
  </si>
  <si>
    <t>Projekty Ukrajinských výskumníkov financované z Plánu Obnovy financované z Úradu vlády SR</t>
  </si>
  <si>
    <t>09I03-03-V01-00026</t>
  </si>
  <si>
    <t>Investícia 3 - Excelentná veda, v rámci
Plánu obnovy a odolnosti SR - prof. Alexander Pogrebnjak, D.Sc.</t>
  </si>
  <si>
    <t>09I03-03-V01-00028</t>
  </si>
  <si>
    <t>Investícia 3 - Excelentná veda, v rámci
Plánu obnovy a odolnosti SR - MSc. Olha Maksakova, PhD.</t>
  </si>
  <si>
    <t>09I03-03-V01-00067</t>
  </si>
  <si>
    <t>Investícia 3 - Excelentná veda, v rámci
Plánu obnovy a odolnosti SR -prof. Volodymyr Ivashchenko D.Sc.</t>
  </si>
  <si>
    <t>09I03-03-V01-00066</t>
  </si>
  <si>
    <t>Investícia 3 - Excelentná veda, v rámci
Plánu obnovy a odolnosti SR - prof. Oleksandr Honcharov, D.Sc.</t>
  </si>
  <si>
    <t>09I03-03-V01-00117</t>
  </si>
  <si>
    <t>Investícia 3 - Excelentná veda, v rámci
Plánu obnovy a odolnosti SR - M.Sc. Volodymyr Buranych</t>
  </si>
  <si>
    <t>NV Bekaert</t>
  </si>
  <si>
    <t xml:space="preserve">NV Bekaert </t>
  </si>
  <si>
    <t>Peter Gogola, Ing.  PhD.</t>
  </si>
  <si>
    <t>Advanced materials, processing and automation technologies (Progresívne materiály, spracovanie a automatizácia)</t>
  </si>
  <si>
    <t>ERASMUS+ KA2</t>
  </si>
  <si>
    <t>AGREEMENT NUMBER – 2020-1-RO01-KA226-HE-095517</t>
  </si>
  <si>
    <t>Peter Košťál, prof. Ing. PhD.</t>
  </si>
  <si>
    <t>Boosting the scientific excellence and innovation capacity of 3D printing methods in pandemic period</t>
  </si>
  <si>
    <t>2021-1-SK01-KA220-HED-000032017</t>
  </si>
  <si>
    <t>Henrieta Hrablik Chovanová, doc. Ing.  PhD.</t>
  </si>
  <si>
    <t>Digital Wellbeing for Higher Education Lecturers</t>
  </si>
  <si>
    <t>2021 - 2024</t>
  </si>
  <si>
    <t xml:space="preserve">Horizon 2020 </t>
  </si>
  <si>
    <t>Grant agreement No. Nr. 873 143</t>
  </si>
  <si>
    <t>Miriam Šefčíková, Ing. PhD.</t>
  </si>
  <si>
    <t xml:space="preserve">The Caliper project: Linking research and innovation for gender equality </t>
  </si>
  <si>
    <t>2020 - 2023</t>
  </si>
  <si>
    <t xml:space="preserve">EIT RawMaterials </t>
  </si>
  <si>
    <t>Project Agreement No 19081</t>
  </si>
  <si>
    <t>Maximilián Strémy, prof. Ing. PhD.</t>
  </si>
  <si>
    <t>Development of Skill Ecosystem in Visegrad Four Countries</t>
  </si>
  <si>
    <t>2020 - 2022</t>
  </si>
  <si>
    <t>GRANT AGREEMENT
Project 101061201</t>
  </si>
  <si>
    <t>Mária Dománková, prof. Ing. PhD.</t>
  </si>
  <si>
    <t>DEscription of the extended LIfetime and its influence on the SAfety operation and construction materials performance – Long Term Operation with no compromises in the safety</t>
  </si>
  <si>
    <t>2022 - 2026</t>
  </si>
  <si>
    <t>Slovak Academy of Sciences</t>
  </si>
  <si>
    <t>n. 945478</t>
  </si>
  <si>
    <t>Viliam Vretenár, Ing. PhD.</t>
  </si>
  <si>
    <t>2D Atomic Layered Quaternary and Ternary Alloys for Innovative Photocatalysts</t>
  </si>
  <si>
    <t>2022 - 2025</t>
  </si>
  <si>
    <t>Horizon - MSCA</t>
  </si>
  <si>
    <t xml:space="preserve">no. 101086364  </t>
  </si>
  <si>
    <t xml:space="preserve">Novel optical nanocomposite sensors for analysis of micro and macro elements in corn plants </t>
  </si>
  <si>
    <t>2023 - 2025</t>
  </si>
  <si>
    <t>GRANT AGREEMENT
Project 101079342</t>
  </si>
  <si>
    <t>Fostering Opportunities Towards Slovak Excellence in Advanced Control for Smart Industries</t>
  </si>
  <si>
    <t>No. 778068</t>
  </si>
  <si>
    <t>Ladislav Morovič,doc. Ing. PhD.,</t>
  </si>
  <si>
    <t>Directional Composites through Manufacturing Innovation</t>
  </si>
  <si>
    <t>2018 - 2023</t>
  </si>
  <si>
    <t xml:space="preserve">COST </t>
  </si>
  <si>
    <t>CA19108</t>
  </si>
  <si>
    <t>High-temperature superconductivity for accelerating the energy transition (Hi-Scale)</t>
  </si>
  <si>
    <t>AGREEMENT NUMBER — 621458-EPP-1-2020-1-FI-EPPKA2-KA</t>
  </si>
  <si>
    <t>Helena Fidlerova, Ing.  PhD.</t>
  </si>
  <si>
    <t>Knowledge Alliance for Business Opportunity Recognition in SDGs</t>
  </si>
  <si>
    <t>2021 - 2023</t>
  </si>
  <si>
    <t>Grant agreement - project n. 101058693</t>
  </si>
  <si>
    <t xml:space="preserve">Marcel Kuruc, doc. Ing. PhD. </t>
  </si>
  <si>
    <t>Sustainable Transit on to the Agile and Green Enterprise</t>
  </si>
  <si>
    <t>EERA</t>
  </si>
  <si>
    <t>RESEARCH INFRASTRUCTURE ACCESS AGREEMENT N° [36400-1] / [2021-1-RD-EMMA-LILLA]</t>
  </si>
  <si>
    <t>Zoltán Száraz, Ing. PhD.</t>
  </si>
  <si>
    <t>On the use of Small punch as High-throughput screening technique to ExtRact mechanical Properties of ion irrAdiated materials</t>
  </si>
  <si>
    <t>Horizon Euratom</t>
  </si>
  <si>
    <t>GRANT AGREEMENT
Project 101061241 — INNUMAT</t>
  </si>
  <si>
    <t>Pavol Noga, Ing.  PhD.</t>
  </si>
  <si>
    <t xml:space="preserve">Innovative Structural Materials for Fission and Fusion </t>
  </si>
  <si>
    <t>HZDR Dresden</t>
  </si>
  <si>
    <t>Zmluva</t>
  </si>
  <si>
    <t>PZHD</t>
  </si>
  <si>
    <t>Riedlmajer Róbert, doc. Ing. PhD.</t>
  </si>
  <si>
    <t>Zmluvný výskum o využití iónového laboratória</t>
  </si>
  <si>
    <t>2023-2023</t>
  </si>
  <si>
    <t>313011W085</t>
  </si>
  <si>
    <t>Rierdlmajer Róbert, doc. Ing. PhD.</t>
  </si>
  <si>
    <t xml:space="preserve">Vedeckovýskumné centrum excelentnosti SlovakION pre materiálový a interdisciplinárny výskum  </t>
  </si>
  <si>
    <t>projekty štrukturálnych fondov</t>
  </si>
  <si>
    <t>313011W988</t>
  </si>
  <si>
    <t>Tanuška Pavol, prof. Ing. PhD.</t>
  </si>
  <si>
    <t>Výskum v sieti SANET a možnosti jej ďalšieho využitia a rozvoja</t>
  </si>
  <si>
    <t>313012S871</t>
  </si>
  <si>
    <t>Václav Štefan, doc. Ing. PhD.</t>
  </si>
  <si>
    <t>Výskum a vývoj lietadla SHARK UL a inovácia procesov jeho výroby</t>
  </si>
  <si>
    <t>313021W996</t>
  </si>
  <si>
    <t>Výskum korózie a korózneho praskania v tlakových systémoch primárneho okruhu jadrových elektrární</t>
  </si>
  <si>
    <t>313011ASS8</t>
  </si>
  <si>
    <t>Strémy Maximilián, prof. Ing. PhD.</t>
  </si>
  <si>
    <t xml:space="preserve">313021BXZ1 </t>
  </si>
  <si>
    <t>Vretenár Viliam, Ing. PhD.
Peter Jurči, prof. Ing. PhD.</t>
  </si>
  <si>
    <t xml:space="preserve">313011BWQ8 </t>
  </si>
  <si>
    <t>Čaus Alexander, prof. Ing. DrSc.</t>
  </si>
  <si>
    <t xml:space="preserve">Vývoj nových progresívnych rezných nástrojov pre obrábanie súčiastok vyrobených technológiou WAAM aditívnou výrobou za účelom zníženia počtu rezných nástrojov pri obrábaní súčiastok tvorených rôznym typom materiálu. </t>
  </si>
  <si>
    <t>Saint-Gobian Construction Products, Bratislava</t>
  </si>
  <si>
    <t>801-2/22</t>
  </si>
  <si>
    <t>Vretenár Viliam Ing. PhD. CSc</t>
  </si>
  <si>
    <t>výskumný projekt: analýza vzorky omietky</t>
  </si>
  <si>
    <t>2022-2022</t>
  </si>
  <si>
    <t>MASAM, Vráble</t>
  </si>
  <si>
    <t>306-1/23</t>
  </si>
  <si>
    <t>Vopát Tomáš Ing. PhD.</t>
  </si>
  <si>
    <t>výskumný projekt: výroba dielov, meranie</t>
  </si>
  <si>
    <t>TUV NORD Slovakia, s.r.o.- Bratislava</t>
  </si>
  <si>
    <t>301-1/23</t>
  </si>
  <si>
    <t>Bárta Jozef,doc.,Ing., Phd.</t>
  </si>
  <si>
    <t>výskumný projekt: realizácia expertízy</t>
  </si>
  <si>
    <t>BOGE, Trnava</t>
  </si>
  <si>
    <t>305-1/23</t>
  </si>
  <si>
    <t>Urminský Ján Ing. PhD.</t>
  </si>
  <si>
    <t>výskumný projekt: 3D skenovanie</t>
  </si>
  <si>
    <t>EMBRACO Slovakia, Spišská Nová Ves</t>
  </si>
  <si>
    <t>305-3/23</t>
  </si>
  <si>
    <t>NissensCooling Solution, Čachtice</t>
  </si>
  <si>
    <t>305-2/23</t>
  </si>
  <si>
    <t>ExactQ, Hliník nad Hronom</t>
  </si>
  <si>
    <t>303-1/23</t>
  </si>
  <si>
    <t>Kritikos Michaela Ing. PhD.</t>
  </si>
  <si>
    <t>výskumný projekt: dektoskopia hliníkových odliatkov</t>
  </si>
  <si>
    <t>MOTOKOM Slovakia, Veľký Meder</t>
  </si>
  <si>
    <t>106-1/23</t>
  </si>
  <si>
    <t>Gogola Peter Ing PhD.</t>
  </si>
  <si>
    <t>výskumný projekt: metalografia, SEM analýza</t>
  </si>
  <si>
    <t>Optotune Slovakia, Trnava</t>
  </si>
  <si>
    <t>121-1/23</t>
  </si>
  <si>
    <t>Drienovský  Marián Ing.PhD.</t>
  </si>
  <si>
    <t>výskumný projekt: príprava a analýza vzoriek</t>
  </si>
  <si>
    <t>Schaeffler, Skalica</t>
  </si>
  <si>
    <t>303-2/23</t>
  </si>
  <si>
    <t>Arcelor Mittal, Senica</t>
  </si>
  <si>
    <t>117-1/23</t>
  </si>
  <si>
    <t>Moravčík Roman doc.Ing.PhD.</t>
  </si>
  <si>
    <t>výskumný projekt: mechanické skúšky zvarových spojov</t>
  </si>
  <si>
    <t>301-5/23</t>
  </si>
  <si>
    <t>Výskumný projekt: realizácia expertízy</t>
  </si>
  <si>
    <t>Supratek, Trnava</t>
  </si>
  <si>
    <t>602-1/23</t>
  </si>
  <si>
    <t>Naď Milan doc.Ing.CSc.</t>
  </si>
  <si>
    <t>výskumný projekt: výpočtové analýzy, modelovanie a spracovanie výsledkov</t>
  </si>
  <si>
    <t>CHEMNI USIP, Považská Bystrica</t>
  </si>
  <si>
    <t>110-1/23</t>
  </si>
  <si>
    <t>Péteryová Magda Mgr.</t>
  </si>
  <si>
    <t>výskumný projekt: metalografická analýza vzorky</t>
  </si>
  <si>
    <t>303-3/23</t>
  </si>
  <si>
    <t>výskumný projekt: metrologické služby, dektoskopia</t>
  </si>
  <si>
    <t>303-4/23</t>
  </si>
  <si>
    <t>304-1/23</t>
  </si>
  <si>
    <t>Milde Ján Ing. PhD</t>
  </si>
  <si>
    <t>Binder, Bratislava</t>
  </si>
  <si>
    <t>302-2/23</t>
  </si>
  <si>
    <t>Jurina František Ing. PhD.</t>
  </si>
  <si>
    <t>výskumný projekt: výroba dielov</t>
  </si>
  <si>
    <t>IMET-TEC, Bratislava</t>
  </si>
  <si>
    <t>117-2/23</t>
  </si>
  <si>
    <t>výskumný projekt: chemická analýza vzorky</t>
  </si>
  <si>
    <t>302-1/23</t>
  </si>
  <si>
    <t>KINEX - Bytča</t>
  </si>
  <si>
    <t>110-2/23</t>
  </si>
  <si>
    <t>výskumný projekt: príprava, meranie a vyhodnotenie vzoriek</t>
  </si>
  <si>
    <t>304-2/23</t>
  </si>
  <si>
    <t>304-3/23</t>
  </si>
  <si>
    <t>305-4/23</t>
  </si>
  <si>
    <t>AJ Metal Design - Hrnčiarovce nad Parnou</t>
  </si>
  <si>
    <t>117-4/23</t>
  </si>
  <si>
    <t>výskumný projekt: metalografická analýza a mechanické skúšky vzorky</t>
  </si>
  <si>
    <t>304-4/23</t>
  </si>
  <si>
    <t>Slovenské elektrárne, a.s. - Bratislava</t>
  </si>
  <si>
    <t>104-1/23</t>
  </si>
  <si>
    <t>Dománková Mária Ing, PhD.</t>
  </si>
  <si>
    <t>výskumný projekt: metalografia, mikroštruktúrna analýza</t>
  </si>
  <si>
    <t>Van Leeuwen Production - Pusté Úľany</t>
  </si>
  <si>
    <t>113-1/23</t>
  </si>
  <si>
    <t>Pašák Matej Ing., PhD.</t>
  </si>
  <si>
    <t xml:space="preserve">výskumný projekt: mechanické skúšky, delenie vzorky </t>
  </si>
  <si>
    <t>HKS Forge - Trnava</t>
  </si>
  <si>
    <t>117-3/23</t>
  </si>
  <si>
    <t>výskumný projekt: mechanické skúšky výrobku</t>
  </si>
  <si>
    <t>Design Of Exact Engineering - Bratislava</t>
  </si>
  <si>
    <t>305-5/23</t>
  </si>
  <si>
    <t>ENSECO, a.s. - Nitra</t>
  </si>
  <si>
    <t>104-2/23</t>
  </si>
  <si>
    <t>výskumný projekt: metalografická príprava,dokumentovanie mikroštruktúry</t>
  </si>
  <si>
    <t>305-6/23</t>
  </si>
  <si>
    <t>110-3/23</t>
  </si>
  <si>
    <t xml:space="preserve">Výskumný projekt: príprava, meranie a vyhodnotenie vzoriek </t>
  </si>
  <si>
    <t>305-9/23</t>
  </si>
  <si>
    <t>110-4/23</t>
  </si>
  <si>
    <t>305-8/23</t>
  </si>
  <si>
    <t>105-1/23</t>
  </si>
  <si>
    <t>Gabalcová Zuzana Ing.,PhD.</t>
  </si>
  <si>
    <t>výskumný projekt: rezanie, zalievanie, leštenie a brúsenie materiálu</t>
  </si>
  <si>
    <t>305-7/23</t>
  </si>
  <si>
    <t>105-2/23</t>
  </si>
  <si>
    <t>výskumný projekt: meranie tvrdosti materiálov</t>
  </si>
  <si>
    <t xml:space="preserve"> Maccaferri Manufacturing  Europe - Senica</t>
  </si>
  <si>
    <t>106-2/23</t>
  </si>
  <si>
    <t>výskumný projekt: SEM/EDX analýzy materiálu</t>
  </si>
  <si>
    <t>303-5/23</t>
  </si>
  <si>
    <t>výskumný projekt: metrologické skúšky, dektoskopia odliatkov</t>
  </si>
  <si>
    <t>NV BEKAERT SA - Zwevegen-Belgicko</t>
  </si>
  <si>
    <t>106-3/23</t>
  </si>
  <si>
    <t>výskumný proejkt: príprava zliatin, výroba a spracovanie vzorky</t>
  </si>
  <si>
    <t>306-2/23</t>
  </si>
  <si>
    <t>výskumný projekt: výroba dielov, programovanie</t>
  </si>
  <si>
    <t>304-5/23</t>
  </si>
  <si>
    <t>AAF International s.r.o. - Trenčín</t>
  </si>
  <si>
    <t>106-4/23</t>
  </si>
  <si>
    <t>výskumný projekt: tepelné spracovanie, fotodokumentácia</t>
  </si>
  <si>
    <t>Felss Rotaform, s.r.o. - Ilava</t>
  </si>
  <si>
    <t>110-5/23</t>
  </si>
  <si>
    <t>305-10/23</t>
  </si>
  <si>
    <t>CHEMCOMEX, a.s. - Trnava</t>
  </si>
  <si>
    <t>104-3/23</t>
  </si>
  <si>
    <t>výskumný projekt : metalografická príprava vzoriek</t>
  </si>
  <si>
    <t>Tusons, s.r.o. - Trenčianske Stankovce</t>
  </si>
  <si>
    <t>113-2/23</t>
  </si>
  <si>
    <t>výskumný projekt: mechanické skúšky, delenie materiálu</t>
  </si>
  <si>
    <t>K-KONTROL - Trnava</t>
  </si>
  <si>
    <t>304-6/23</t>
  </si>
  <si>
    <t>117-5/23</t>
  </si>
  <si>
    <t>ZF Slovakia, a.s. - Trnava</t>
  </si>
  <si>
    <t>117-6/23</t>
  </si>
  <si>
    <t>105-3/23</t>
  </si>
  <si>
    <t>výskumný projekt: rezanie, naparovanie uhlíkom, makroskopia, REM analýza</t>
  </si>
  <si>
    <t>306-3/23</t>
  </si>
  <si>
    <t>PFS, a.s. - Brezová pod Bradlom</t>
  </si>
  <si>
    <t>106-5/23</t>
  </si>
  <si>
    <t>výskumný projekt: SEM analýza</t>
  </si>
  <si>
    <t>110-6/23</t>
  </si>
  <si>
    <t>117-7/23</t>
  </si>
  <si>
    <t>104-4/23</t>
  </si>
  <si>
    <t>výskumný projekt: metalografická príprava vzoriek, mikroštruktúrna analýza</t>
  </si>
  <si>
    <t>305-11/23</t>
  </si>
  <si>
    <t>Geodata Ziviltechnikergesellschaft-Leoben-AT</t>
  </si>
  <si>
    <t>106-6/23</t>
  </si>
  <si>
    <t>výskumný projekt: príprava vzoriek, dokumentácia</t>
  </si>
  <si>
    <t>311-1/23</t>
  </si>
  <si>
    <t>Gorog A., Ing., PhD.</t>
  </si>
  <si>
    <t>výskumný projekt: meranie platničiek</t>
  </si>
  <si>
    <t>Tatrachema - Trnava</t>
  </si>
  <si>
    <t>504-1/23</t>
  </si>
  <si>
    <t>Štefko T., Ing., PhD.</t>
  </si>
  <si>
    <t>výskumný projekt: stanovenie teploty vzplanutia kvapaliny</t>
  </si>
  <si>
    <t>MicroStep, spol. s r.o. - Bratislava</t>
  </si>
  <si>
    <t>315-1/23</t>
  </si>
  <si>
    <t>Moravčíková Jana Ing., PhD.</t>
  </si>
  <si>
    <t>výskumný projekt: kalibrácia, meranie snímacích zariadení</t>
  </si>
  <si>
    <t>SEMIKRON s.r.o. - Vrbové</t>
  </si>
  <si>
    <t>105-4/23</t>
  </si>
  <si>
    <t>výskumný projekt: SEM/EDX plošná a bodová analýza</t>
  </si>
  <si>
    <t>Revol TT Consulting - Trnava</t>
  </si>
  <si>
    <t>114-1/23</t>
  </si>
  <si>
    <t>Krajčovič Jozef, Mgr,PhD.</t>
  </si>
  <si>
    <t>výskumný projekt: odborné konzultácie</t>
  </si>
  <si>
    <t>InoBat j. s.a. - Banská Bystrica</t>
  </si>
  <si>
    <t>115-1/23</t>
  </si>
  <si>
    <t>Ďuriška Libor, Ing., PhD.</t>
  </si>
  <si>
    <t>výskumný projekt: príprava priečneho rezu, mikroskopia</t>
  </si>
  <si>
    <t>115-2/23</t>
  </si>
  <si>
    <t>115-3/23</t>
  </si>
  <si>
    <t>K-KONTROL spol. s r.o.-Trnava</t>
  </si>
  <si>
    <t>304-7/23</t>
  </si>
  <si>
    <t>BOGE Elastmetall Slovakia a.s, - Trnava</t>
  </si>
  <si>
    <t>305-12/23</t>
  </si>
  <si>
    <t>115-4/23</t>
  </si>
  <si>
    <t>302-3/23</t>
  </si>
  <si>
    <t>výskumný projekt:výroba dielov</t>
  </si>
  <si>
    <t>Ústav polymérov SAV - Bratislava</t>
  </si>
  <si>
    <t>801-1/23</t>
  </si>
  <si>
    <t>výskumný projekt: TEM,STEM,EDS, mikroskopická analýza vzoriek</t>
  </si>
  <si>
    <t>117-8/23</t>
  </si>
  <si>
    <t>výskumný projekt: mikroskopická analýza, skúška ťahom</t>
  </si>
  <si>
    <t>115-5/23</t>
  </si>
  <si>
    <t>MASAM s.r.o. -  Vráble</t>
  </si>
  <si>
    <t>306-4/23</t>
  </si>
  <si>
    <t>305-13/23</t>
  </si>
  <si>
    <t>Sodecia APCC s.r.o. - Vráble</t>
  </si>
  <si>
    <t>104-5/23</t>
  </si>
  <si>
    <t>výskumný projekt: metalografická príprava, meranie tvrdosti</t>
  </si>
  <si>
    <t>CSS CHEMSPOL SLOVAKIA s.r.o. - Bratislava</t>
  </si>
  <si>
    <t>801-2/23</t>
  </si>
  <si>
    <t>výskumný projekt: mikroskopická analýza vzoriek, úprava SEM snímkov</t>
  </si>
  <si>
    <t>ŽP WC - Podbrezová</t>
  </si>
  <si>
    <t>310-3/23</t>
  </si>
  <si>
    <t>Necpal Martin Ing.PhD.</t>
  </si>
  <si>
    <t>výskumný projekt: značenie prievlakov laserom</t>
  </si>
  <si>
    <t>104-6/23</t>
  </si>
  <si>
    <t>výskumný projekt: metalografická príprava vzoriek</t>
  </si>
  <si>
    <t>105-5/23</t>
  </si>
  <si>
    <t xml:space="preserve">výskumný projekt: analýza vzorky </t>
  </si>
  <si>
    <t>110-8/23</t>
  </si>
  <si>
    <t>117-9/23</t>
  </si>
  <si>
    <t>304-8/23</t>
  </si>
  <si>
    <t>104-7/23</t>
  </si>
  <si>
    <t>výskumný projekt: metalografická príprava, mikroštruktúrna analýza vzorky</t>
  </si>
  <si>
    <t>Arcelor Mittal Tailored Blanks s.r.o. -  Senica</t>
  </si>
  <si>
    <t>117-10/23</t>
  </si>
  <si>
    <t>výskumný projekt: mechanické skúšky tvrdosti zvarovaných spojov</t>
  </si>
  <si>
    <t>303-6/23</t>
  </si>
  <si>
    <t>výskumný projekt: metalografické služby</t>
  </si>
  <si>
    <t>Schaeffler spol s r.o. -  Skalica</t>
  </si>
  <si>
    <t>303-7/23</t>
  </si>
  <si>
    <t>výskumný projekt: metalografické služby, dektoskopia Al odliatkov</t>
  </si>
  <si>
    <t>104-8/23</t>
  </si>
  <si>
    <t>110-7/23</t>
  </si>
  <si>
    <t>výskumný projekt: metalografické analýzy vzoriek hriadeľov</t>
  </si>
  <si>
    <t>Miba Steeltec  s.r.o.- Vráble</t>
  </si>
  <si>
    <t>109-1/23</t>
  </si>
  <si>
    <t>Kusý Martin doc.Ing. PhD.</t>
  </si>
  <si>
    <t>výskumný projekt: RTG difrakčná analýza</t>
  </si>
  <si>
    <t>303-8/23</t>
  </si>
  <si>
    <t>117-11/23</t>
  </si>
  <si>
    <t>STATON s.r.o. - Turany</t>
  </si>
  <si>
    <t>306-5/23</t>
  </si>
  <si>
    <t>výskumný projekt: výroba dielov, meranie, programovanie</t>
  </si>
  <si>
    <t>110-9/23</t>
  </si>
  <si>
    <t>105-6/23</t>
  </si>
  <si>
    <t>výskumný projekt: analýza chemického zloženia</t>
  </si>
  <si>
    <t>SOLERAS ADVANCED COATINGS-Deinze,BE</t>
  </si>
  <si>
    <t>109-2/23</t>
  </si>
  <si>
    <t>výskumný projekt: RTG diferencia, kvantitatívna analýza</t>
  </si>
  <si>
    <t>304-9/23</t>
  </si>
  <si>
    <t>306-6/23</t>
  </si>
  <si>
    <t>117-12/23</t>
  </si>
  <si>
    <t>ŽOS -Trnava</t>
  </si>
  <si>
    <t>104-9/23</t>
  </si>
  <si>
    <t>výskumný projekt: metalografia zvarovaných spojov,meranie tvrdosti</t>
  </si>
  <si>
    <t>KELLYS BICYCLES, s.r.o. - Ostrov pri Piešťanoch</t>
  </si>
  <si>
    <t>303-9/23</t>
  </si>
  <si>
    <t>výskumný projekt: metrologické služby, defektoskopia Al odliatkov</t>
  </si>
  <si>
    <t>SES - Bratislava</t>
  </si>
  <si>
    <t>104-10/23</t>
  </si>
  <si>
    <t>výskumný projekt: spracovanie odborného porovnania noriem</t>
  </si>
  <si>
    <t>Gravitech - Pezinok</t>
  </si>
  <si>
    <t>118-1/23</t>
  </si>
  <si>
    <t>Cuninková Eva Ing. PhD.</t>
  </si>
  <si>
    <t>výskumný projekt: svetelná mikroskopia</t>
  </si>
  <si>
    <t>117-14/23</t>
  </si>
  <si>
    <t>Výskumný projekt: metalografická analýza, mechanické skúšky</t>
  </si>
  <si>
    <t>113-3/23</t>
  </si>
  <si>
    <t>výskumný projekt: skúška ťahom, príprava vzorky</t>
  </si>
  <si>
    <t>3D Systems - Bratislava</t>
  </si>
  <si>
    <t>303-10/23</t>
  </si>
  <si>
    <t>výskumný projekt: metrologické služby</t>
  </si>
  <si>
    <t>106-7/23</t>
  </si>
  <si>
    <t>výskumný projekt: SEM analýza vzorky</t>
  </si>
  <si>
    <t>302-4/23</t>
  </si>
  <si>
    <t>HOSTIN-Štefánia Hostinová, Smolenice</t>
  </si>
  <si>
    <t>113-4/23</t>
  </si>
  <si>
    <t>výskumný projekt: mechanické skúšky, príprava vzorky</t>
  </si>
  <si>
    <t>302-5/23</t>
  </si>
  <si>
    <t>315-2/23</t>
  </si>
  <si>
    <t>Výskumný projekt: návrh stratégie merania</t>
  </si>
  <si>
    <t>FIREcontrol s.r.o. - Bratislava</t>
  </si>
  <si>
    <t>117-15/23</t>
  </si>
  <si>
    <t>Výskumný projekt: makroskopia a mikroskopia vzorky</t>
  </si>
  <si>
    <t>303-11/23</t>
  </si>
  <si>
    <t>304-10/23</t>
  </si>
  <si>
    <t>301-4/23</t>
  </si>
  <si>
    <t>117-13/23</t>
  </si>
  <si>
    <t>306-7/23</t>
  </si>
  <si>
    <t>Výskumný projekt: výroba dielov, programovanie</t>
  </si>
  <si>
    <t>hameln rds s.r.o. -  Modra</t>
  </si>
  <si>
    <t>101-1/23</t>
  </si>
  <si>
    <t>Čaplovič Ľubomír,prof.Ing,PhD.</t>
  </si>
  <si>
    <t>výskumný projekt: RTG analýza</t>
  </si>
  <si>
    <t>thyssenkrupp rothe erde Slovakia, a.s.-P.Bystrica</t>
  </si>
  <si>
    <t>101-2/23</t>
  </si>
  <si>
    <t>výskumný projekt: analýza mikrotrhliny, REM analýza</t>
  </si>
  <si>
    <t>104-11/23</t>
  </si>
  <si>
    <t>110-10/23</t>
  </si>
  <si>
    <t>Výskumný projekt: príprava, meranie a vyhodnotenie vzoriek</t>
  </si>
  <si>
    <t>BDI spol. s.r.o.- Zvolen</t>
  </si>
  <si>
    <t>304-11/23</t>
  </si>
  <si>
    <t>302-6/23</t>
  </si>
  <si>
    <t>104-12/23</t>
  </si>
  <si>
    <t>304-12/23</t>
  </si>
  <si>
    <t>ZKW Slovakia s.r.o. - Krušovce</t>
  </si>
  <si>
    <t>106-8/23</t>
  </si>
  <si>
    <t>Výskumný projekt: príprava vzorky, meranie XRD, SEM</t>
  </si>
  <si>
    <t>110-11/23</t>
  </si>
  <si>
    <t>104-13/23</t>
  </si>
  <si>
    <t>106-9/23</t>
  </si>
  <si>
    <t>Výskumný projekt: SEM analýza vzorky</t>
  </si>
  <si>
    <t>117-17/23</t>
  </si>
  <si>
    <t>Výskumný projekt: mikroskopická a makroskopická analýza, meranie tvrdosti</t>
  </si>
  <si>
    <t>RevTech s.r.o. - Boleráz</t>
  </si>
  <si>
    <t>117-18/23</t>
  </si>
  <si>
    <t>Výskumný projekt: mikroskopická a makroskopická analýza</t>
  </si>
  <si>
    <t>117-20/23</t>
  </si>
  <si>
    <t xml:space="preserve">Výskumný projekt: meranie tvrdosti, skúška ťahom, stanovenie chem. zloženia </t>
  </si>
  <si>
    <t>110-12/23</t>
  </si>
  <si>
    <t>115-6/23</t>
  </si>
  <si>
    <t>Výskumný projekt: príprava priečneho rezu, riadkovacia elektr. mikroskopia</t>
  </si>
  <si>
    <t>109-3/23</t>
  </si>
  <si>
    <t>Výskumný projekt: analýza GDOES nitrokabonizovaných dielov</t>
  </si>
  <si>
    <t>111-1/23</t>
  </si>
  <si>
    <t>Ptačinová Jana Ing, PhD.</t>
  </si>
  <si>
    <t>Výskumný projekt: rezanie, zlievanie, metalografia, SEM analýza</t>
  </si>
  <si>
    <t>ArcelorMittal - Senica</t>
  </si>
  <si>
    <t>117-16/23</t>
  </si>
  <si>
    <t>Výskumný projekt: mechanické skúšky</t>
  </si>
  <si>
    <t>306-8/23</t>
  </si>
  <si>
    <t>115-7/23</t>
  </si>
  <si>
    <t>302-7/23</t>
  </si>
  <si>
    <t>304-13/23</t>
  </si>
  <si>
    <t>117-22/23</t>
  </si>
  <si>
    <t>Výskumný projekt: mechanické skúšky materiálu</t>
  </si>
  <si>
    <t>115-8/23</t>
  </si>
  <si>
    <t>Finančné centrum - Považská Bystrica</t>
  </si>
  <si>
    <t>117-19/23</t>
  </si>
  <si>
    <t>117-21/23</t>
  </si>
  <si>
    <t>Výskumný projekt: metalografická analýza vzorky</t>
  </si>
  <si>
    <t>305-14/23</t>
  </si>
  <si>
    <t>305-15/23</t>
  </si>
  <si>
    <t>Výskumný projekt: 3D skenovanie</t>
  </si>
  <si>
    <t>104-14/23</t>
  </si>
  <si>
    <t>301-6/23</t>
  </si>
  <si>
    <t>106-10/23</t>
  </si>
  <si>
    <t>Carl Zeiss Slovakia s.r.o. - Bratislava</t>
  </si>
  <si>
    <t>303-12/23</t>
  </si>
  <si>
    <t>Výskumný projekt: metrologické služby, programovanie SMS</t>
  </si>
  <si>
    <t>A-T s.r.o. - Bratislava</t>
  </si>
  <si>
    <t>301-7/23</t>
  </si>
  <si>
    <t>Výskumný projekt: mechanické skúšky laserových zvarov</t>
  </si>
  <si>
    <t>M.Krutý - Malženice</t>
  </si>
  <si>
    <t>305-16/23</t>
  </si>
  <si>
    <t>ŠKODA JS a.s. - Kalná nad Hronom</t>
  </si>
  <si>
    <t>104-15/23</t>
  </si>
  <si>
    <t>Výskumný projekt: metalografická príprava vzoriek</t>
  </si>
  <si>
    <t>306-9/23</t>
  </si>
  <si>
    <t>303-13/23</t>
  </si>
  <si>
    <t>302-8/23</t>
  </si>
  <si>
    <t>117-23/23</t>
  </si>
  <si>
    <t>310-4/23</t>
  </si>
  <si>
    <t>Výskumný projekt: značenie prievlakov laserom</t>
  </si>
  <si>
    <t>ROTEK s.r.o. - Nižná</t>
  </si>
  <si>
    <t>310-5/23</t>
  </si>
  <si>
    <t>Výskumný projekt: laserové gravírovanie</t>
  </si>
  <si>
    <t>315-3/23</t>
  </si>
  <si>
    <t>Výskumný projekt: tvorba dokumentácie a modelu prípravku</t>
  </si>
  <si>
    <t>ST-Tecnology - Trenčianska Turá</t>
  </si>
  <si>
    <t>101-3/23</t>
  </si>
  <si>
    <t>Výskumný projekt: mikroštruktúrna analýza vzorky</t>
  </si>
  <si>
    <t>106-11/23</t>
  </si>
  <si>
    <t>Výskumný projekt: analýzy SEM/EDX</t>
  </si>
  <si>
    <t>110-13/23</t>
  </si>
  <si>
    <t>Výskumný projekt: príprava a meranie vzoriek</t>
  </si>
  <si>
    <t>117-24/23</t>
  </si>
  <si>
    <t>FACT Industries OU - Tallin(Estónsko)</t>
  </si>
  <si>
    <t>114-2/23</t>
  </si>
  <si>
    <t>Výskumný projekt: odborné konzultácie</t>
  </si>
  <si>
    <t>303-14-23</t>
  </si>
  <si>
    <t>Výskumný projekt: metrologické služby, defektoskopia Al odliatkov</t>
  </si>
  <si>
    <t>RIBE Slovakia k.s. - Nitra</t>
  </si>
  <si>
    <t>120-1/23</t>
  </si>
  <si>
    <t>Šutiaková Ingrid Ing.</t>
  </si>
  <si>
    <t>Výskumný projekt: REM analýza</t>
  </si>
  <si>
    <t>IMET-TEC a.s. -  Bratislava</t>
  </si>
  <si>
    <t>117-25/23</t>
  </si>
  <si>
    <t>117-27/23</t>
  </si>
  <si>
    <t>Výskumný projekt: metalografická analýza vzorky, mechanické skúšky</t>
  </si>
  <si>
    <t>117-26/23</t>
  </si>
  <si>
    <t>306-11/23</t>
  </si>
  <si>
    <t>110-14/23</t>
  </si>
  <si>
    <t>Air International Thermal s.r.o. - Bratislava</t>
  </si>
  <si>
    <t>116-1/23</t>
  </si>
  <si>
    <t>Škrobáková Sára Ing.</t>
  </si>
  <si>
    <t>Výskumný projekt: optická emisná spektroskopia</t>
  </si>
  <si>
    <t>Tomra Sorting s.r.o. - Senec</t>
  </si>
  <si>
    <t>104-16/23</t>
  </si>
  <si>
    <t>Výskumný projekt: metalografická príprava, fotodokumentácia mikroštruktúry</t>
  </si>
  <si>
    <t>104-17/23</t>
  </si>
  <si>
    <t>Výskumný projekt: metalografická príprava vzorky, mikroštruktúrna analýza</t>
  </si>
  <si>
    <t>K-KONTROL, spol. s.r.o. - Trnava</t>
  </si>
  <si>
    <t>304-14/23</t>
  </si>
  <si>
    <t>Alpha Automation, s.r.o. - Praha</t>
  </si>
  <si>
    <t>318-1/23</t>
  </si>
  <si>
    <t>Ružarovský Roman doc.Ing. PhD.</t>
  </si>
  <si>
    <t>Výskumný projekt: vývoj modelov správania</t>
  </si>
  <si>
    <t>SLUŽBA NITRA s.r.o. - Nitra</t>
  </si>
  <si>
    <t>106-12/23</t>
  </si>
  <si>
    <t>Výskumný projekt: SEM/EDX analýza, svetelná mikroskopia</t>
  </si>
  <si>
    <t>303-15/23</t>
  </si>
  <si>
    <t>Binder Slovakia s.r.o. - Bratislava</t>
  </si>
  <si>
    <t>113-5/23</t>
  </si>
  <si>
    <t>Výskumný projekt: mechanické skúšky, skúška ťahom, vystavenie protokolu</t>
  </si>
  <si>
    <t>110-15/23</t>
  </si>
  <si>
    <t>ŠKODA JS a.s. - Mochovce</t>
  </si>
  <si>
    <t>104-18/23</t>
  </si>
  <si>
    <t>Výskumný projekt: metalografická príprava odberných miest</t>
  </si>
  <si>
    <t>R. Majkovič - Trnava</t>
  </si>
  <si>
    <t>306-10/23</t>
  </si>
  <si>
    <t>ArcelorMittal Tailored Blanks Senica s.r.o.</t>
  </si>
  <si>
    <t>117-28/23</t>
  </si>
  <si>
    <t>104-19/23</t>
  </si>
  <si>
    <t>113-6/23</t>
  </si>
  <si>
    <t>120-2/23</t>
  </si>
  <si>
    <t>117-29/23</t>
  </si>
  <si>
    <t>Výskumný projekt: metalografická analýza výkovku</t>
  </si>
  <si>
    <t>110-16/23</t>
  </si>
  <si>
    <t>Výskumný projekt: príprava, meranie, vyhodnotenie vzoriek</t>
  </si>
  <si>
    <t>Výskumný ústav zváračský - Bratislava</t>
  </si>
  <si>
    <t>305-17/23</t>
  </si>
  <si>
    <t>104-23/23</t>
  </si>
  <si>
    <t>Výskumný projekt: metolgrafická príprava vzoriek, mikroštruktúrna analýza</t>
  </si>
  <si>
    <t>104-20/23</t>
  </si>
  <si>
    <t>104-21/23</t>
  </si>
  <si>
    <t>104-22/23</t>
  </si>
  <si>
    <t>Výskumný projekt: meranie, expertíza materiálu</t>
  </si>
  <si>
    <t>303-16/23</t>
  </si>
  <si>
    <t>Výskumný projekt: metrologické skúšky, programovanie</t>
  </si>
  <si>
    <t>303-17/23</t>
  </si>
  <si>
    <t>Výskumný projekt: metrologické skúšky, dektoskopia odliatkov</t>
  </si>
  <si>
    <t>VUJE a.s. - Trnava</t>
  </si>
  <si>
    <t>305-19/23</t>
  </si>
  <si>
    <t>113-7/23</t>
  </si>
  <si>
    <t>Výskumný projekt: príprava vzorky skúška ťahom</t>
  </si>
  <si>
    <t>PYRONOVA - Bratislava</t>
  </si>
  <si>
    <t>120-3/23</t>
  </si>
  <si>
    <t>Výskumný projekt: SEM analýza</t>
  </si>
  <si>
    <t>303-18/23</t>
  </si>
  <si>
    <t>305-18/23</t>
  </si>
  <si>
    <t>IMET-TEC - Bratislava</t>
  </si>
  <si>
    <t>117-30/23</t>
  </si>
  <si>
    <t>Výskumný projekt: analýza polotovaru</t>
  </si>
  <si>
    <t>117-31/23</t>
  </si>
  <si>
    <t>306-12/23</t>
  </si>
  <si>
    <t>301-9/23</t>
  </si>
  <si>
    <t>Výskumný projekt: laserové zváranie</t>
  </si>
  <si>
    <t>302-11/23</t>
  </si>
  <si>
    <t>603-4/23</t>
  </si>
  <si>
    <t>Tanuška Pavol Ing. PhD. CSc</t>
  </si>
  <si>
    <t>Výskumný projekt: riadenie projektu, kontrola funkcionalít IS VJP</t>
  </si>
  <si>
    <t>117-33/23</t>
  </si>
  <si>
    <t>REMU - Pusté Úľany</t>
  </si>
  <si>
    <t>302-9/23</t>
  </si>
  <si>
    <t>305-21/23</t>
  </si>
  <si>
    <t>117-34/23</t>
  </si>
  <si>
    <t>302-10/23</t>
  </si>
  <si>
    <t>110-17/23</t>
  </si>
  <si>
    <t>117-32/23</t>
  </si>
  <si>
    <t>Výskumný projekt: mechanické skúšky, mikroskopia materiálu</t>
  </si>
  <si>
    <t>303-19/23</t>
  </si>
  <si>
    <t>Výskumný projekt: metrologické skúšky, defektoskopia odliatkov</t>
  </si>
  <si>
    <t>305-20/23</t>
  </si>
  <si>
    <t>113-8/23</t>
  </si>
  <si>
    <t>Výskumný projekt: školenie-metalografická príprava - teoretická, praktická</t>
  </si>
  <si>
    <t>306-13/23</t>
  </si>
  <si>
    <t>303-21/23</t>
  </si>
  <si>
    <t>Výskumný projekt: metrologické služby, poradenstvo v oblasti SMS programov.</t>
  </si>
  <si>
    <t>303-20/23</t>
  </si>
  <si>
    <t>306-14/23</t>
  </si>
  <si>
    <t>305-22/23</t>
  </si>
  <si>
    <t>110-18/23</t>
  </si>
  <si>
    <t>115-9/23</t>
  </si>
  <si>
    <t>Výskumný projekt: riadkovacia elektrónová mikroskopia</t>
  </si>
  <si>
    <t>TRENDPLUS - Bratislava</t>
  </si>
  <si>
    <t>317-2/23</t>
  </si>
  <si>
    <t>Šimna Vladimír Ing.PhD.</t>
  </si>
  <si>
    <t>Výskumný projekt: 3D frézovanie</t>
  </si>
  <si>
    <t>305-23/23</t>
  </si>
  <si>
    <t>104-24/23</t>
  </si>
  <si>
    <t>Výskumný projekt:pozorovanie a dokumentovanie mikroštruktúry pomocou TEM</t>
  </si>
  <si>
    <t>115-10/23</t>
  </si>
  <si>
    <t>Arcelor Mittal - Senica</t>
  </si>
  <si>
    <t>117-35/23</t>
  </si>
  <si>
    <t>Výskumný projekt: mechanické skúšky materiálu, tvrdosť zvarovaných spojov</t>
  </si>
  <si>
    <t>104-25/23</t>
  </si>
  <si>
    <t>104-26/23</t>
  </si>
  <si>
    <t>Výskumný projekt: metalografická príprava vzoriek, mikroštruktúrna analýza</t>
  </si>
  <si>
    <t>117-37/23</t>
  </si>
  <si>
    <t>FCHT - Bratislava</t>
  </si>
  <si>
    <t>801-3/23</t>
  </si>
  <si>
    <t>Výskumný projekt: mikroskopická analýza vzorky</t>
  </si>
  <si>
    <t>104-27/23</t>
  </si>
  <si>
    <t>117-36/23</t>
  </si>
  <si>
    <t>303-22/23</t>
  </si>
  <si>
    <t>Branson Ultrasonics - Nové Mesto nad Váhom</t>
  </si>
  <si>
    <t>110-19/23</t>
  </si>
  <si>
    <t>Výskumný projekt: príprava vzorky, meranie</t>
  </si>
  <si>
    <t>110-20/23</t>
  </si>
  <si>
    <t>303-23/23</t>
  </si>
  <si>
    <t>101-4/23</t>
  </si>
  <si>
    <t>Výskumný projekt: expresný posudok</t>
  </si>
  <si>
    <t>I.D.A. - Trnava</t>
  </si>
  <si>
    <t>113-9/23</t>
  </si>
  <si>
    <t>Výskumný projekt: príprava vzorky, mechanické skúšky</t>
  </si>
  <si>
    <t>304-15/23</t>
  </si>
  <si>
    <t>117-38/23</t>
  </si>
  <si>
    <t>113-10/23</t>
  </si>
  <si>
    <t>Výskumný projekt: austenitizácia, kalenie do oleja, sekundárne vytvrdzovanie</t>
  </si>
  <si>
    <t>303-24/23</t>
  </si>
  <si>
    <t>Výskumný projekt: merania na počítačovom tomografe</t>
  </si>
  <si>
    <t>304-16/23</t>
  </si>
  <si>
    <t>306-15/23</t>
  </si>
  <si>
    <t xml:space="preserve">ArcelorMittal - Senica </t>
  </si>
  <si>
    <t>117-39/23</t>
  </si>
  <si>
    <t>ČSOB Poisťovňa - Bratislava</t>
  </si>
  <si>
    <t>104-28/23</t>
  </si>
  <si>
    <t>Výskumný projekt: metalografická analýza nerezového pásu-spojky</t>
  </si>
  <si>
    <t>104-29/23</t>
  </si>
  <si>
    <t>Výskumný projekt: metalografická príprava vzoriek, TEM analýza rúrky</t>
  </si>
  <si>
    <t>ŠKODA JS, a.s. - Kalná nad Hronom</t>
  </si>
  <si>
    <t>104-30/23</t>
  </si>
  <si>
    <t>117-40/23</t>
  </si>
  <si>
    <t>104-31/23</t>
  </si>
  <si>
    <t>Výskumný projekt: metalografická príprava, makroskopické vyhodnotenie</t>
  </si>
  <si>
    <t>110-21/23</t>
  </si>
  <si>
    <t>117-41/23</t>
  </si>
  <si>
    <t>Výskumný projekt: príprava vzorky, skúška ťahom</t>
  </si>
  <si>
    <t>110-22/23</t>
  </si>
  <si>
    <r>
      <t>Laserová modifikácia povrchu Ti-TiB</t>
    </r>
    <r>
      <rPr>
        <vertAlign val="subscript"/>
        <sz val="10"/>
        <color rgb="FFFF0000"/>
        <rFont val="Times New Roman"/>
        <family val="1"/>
        <charset val="238"/>
      </rPr>
      <t xml:space="preserve">2 </t>
    </r>
    <r>
      <rPr>
        <sz val="10"/>
        <color rgb="FFFF0000"/>
        <rFont val="Times New Roman"/>
        <family val="1"/>
        <charset val="238"/>
      </rPr>
      <t xml:space="preserve"> kompozitov pripravených procesom práškovej metalurgie za účelom zvýšenia ich oseointegrácie </t>
    </r>
  </si>
  <si>
    <t>FO + PO</t>
  </si>
  <si>
    <t>604-1/22</t>
  </si>
  <si>
    <t>Važan Pavel Ing.PhD.</t>
  </si>
  <si>
    <t>Kurz elektrotechniky</t>
  </si>
  <si>
    <t>SOŠ - Tlmače</t>
  </si>
  <si>
    <t>309-1/23</t>
  </si>
  <si>
    <t>Buranský Ivan doc.Ing.PhD.</t>
  </si>
  <si>
    <t>školenie - finančná gramotnosť</t>
  </si>
  <si>
    <t>310-1/23</t>
  </si>
  <si>
    <t>školenie - CAD programu</t>
  </si>
  <si>
    <t>310-2/23</t>
  </si>
  <si>
    <t>316-1/23</t>
  </si>
  <si>
    <t>Kusá Martina Ing. PhD.</t>
  </si>
  <si>
    <t>317-1/23</t>
  </si>
  <si>
    <t>603-1/23</t>
  </si>
  <si>
    <t>školenie - Čitateľská gramotnosť</t>
  </si>
  <si>
    <t>603-2/23</t>
  </si>
  <si>
    <t>školenie - programovanie PLC1</t>
  </si>
  <si>
    <t>603-3/23</t>
  </si>
  <si>
    <t>školenie - RobotStudio</t>
  </si>
  <si>
    <t>SOŠ - Trnava, WOFIS - Trnava, Šimurda - TT</t>
  </si>
  <si>
    <t>301-2/23</t>
  </si>
  <si>
    <t>kurz zvárania</t>
  </si>
  <si>
    <t>fakturácia pre 10 firiem</t>
  </si>
  <si>
    <t>903-1/23</t>
  </si>
  <si>
    <t>Ivančíková R., Mgr.</t>
  </si>
  <si>
    <t>prezentácia na veľtrhu práce-Jobday</t>
  </si>
  <si>
    <t>fakturácia pre 24 firiem</t>
  </si>
  <si>
    <t>903-2/23</t>
  </si>
  <si>
    <t>J.Novocký-B.Kostol,PAPALA SME  - TT,  E.Eliáš-TT</t>
  </si>
  <si>
    <t>301-3/23</t>
  </si>
  <si>
    <t>zváračský kurz</t>
  </si>
  <si>
    <t>Erik Eliáš - Trnava</t>
  </si>
  <si>
    <t>301-8/23</t>
  </si>
  <si>
    <t>pre študentov MTF</t>
  </si>
  <si>
    <t>402-1/23</t>
  </si>
  <si>
    <t>Prajová Vanessa Ing. PhD.</t>
  </si>
  <si>
    <t>kurz: certifikácia IS CITO</t>
  </si>
  <si>
    <t>ŠVEC a SPOL. s.r.o. - Vráble</t>
  </si>
  <si>
    <t>313-1/23</t>
  </si>
  <si>
    <t>Šugárová Jana doc.Ing.</t>
  </si>
  <si>
    <t>Kurz - Teória a technológia tvárnenia</t>
  </si>
  <si>
    <t>ÚVTOS Hrnčiarovce, KMS - Bratislava</t>
  </si>
  <si>
    <t>301-10/23</t>
  </si>
  <si>
    <t>Techická univerzita Zvolen, Žilinská univerzita,</t>
  </si>
  <si>
    <t>502-1/23</t>
  </si>
  <si>
    <t>Martinka Jozef, Ing. PhD.</t>
  </si>
  <si>
    <t>konferencia AFSE</t>
  </si>
  <si>
    <t>403-1/23</t>
  </si>
  <si>
    <t>Homokyová Mária Ing. PhD.</t>
  </si>
  <si>
    <t>konferencia: Certifikácia Monyes</t>
  </si>
  <si>
    <t>604-1/23</t>
  </si>
  <si>
    <t>školenie elektrotechnikov</t>
  </si>
  <si>
    <t>901-1/23</t>
  </si>
  <si>
    <t>Gerulová Kristína doc.Ing.PhD.</t>
  </si>
  <si>
    <t>konferencia CONNECT 2023</t>
  </si>
  <si>
    <t>Fond na podporu športu</t>
  </si>
  <si>
    <t>Z-2021/004-37</t>
  </si>
  <si>
    <t>REKONŠTRUKCIA BAZÉNOVEJ HALY, TECHNICKÝCH PRIESTOROV A PRÍSLUŠENSTVA v areáli Materiálovotechnologickej fakulty Slovenskej technickej univerzity so sídlom v Trnave</t>
  </si>
  <si>
    <t>CEEPUS III -RS-0304-2223-166385</t>
  </si>
  <si>
    <t>Tirian Gelu Ovidiu</t>
  </si>
  <si>
    <t>Technical Characteristics Researching of Modern Products in Machine Industry
 with the Purpose of Improvement Their Market Characteristics and Better Placement
 on the Market</t>
  </si>
  <si>
    <t>CEEPUS CIII-RO-0013-18-2223</t>
  </si>
  <si>
    <t>Borzan Cristina Stefana, Ing.</t>
  </si>
  <si>
    <t>Teaching and Research of Environment-oriented Technologies in Manufacturing</t>
  </si>
  <si>
    <t>CEEPUS CIII-RO-0013-2223</t>
  </si>
  <si>
    <t>CEEPUS CIII-RO-0058-15-2223</t>
  </si>
  <si>
    <t>Pop Grigore Marian, Ing.Dr.</t>
  </si>
  <si>
    <t>Design, implementation and use of joint programs regarding quality in manufacturing engineering in accordance with industry 4.0</t>
  </si>
  <si>
    <t>Santa Robert, Dr.Ing.</t>
  </si>
  <si>
    <t>Nemedi Imre, Dr.Ing.</t>
  </si>
  <si>
    <t>CEEPUS F.2223-169048</t>
  </si>
  <si>
    <t>Sněhota Martin, MUDr.</t>
  </si>
  <si>
    <t>CEEPUS CIII-RS-0304-2223-164331</t>
  </si>
  <si>
    <t>Alic Carmen, prof.Ing., Ph.D.</t>
  </si>
  <si>
    <t>Miklos Imre Zsolt, Dr.Ing.</t>
  </si>
  <si>
    <t>CEEPUS CIII-RS-0304-2223-164312</t>
  </si>
  <si>
    <t>Miklos Cristina Carmen, Dr.Ing.</t>
  </si>
  <si>
    <t>CEEPUS CIII-BA-1402-2223-165307</t>
  </si>
  <si>
    <t>Socalici Ana Virginia, prof., PhD.</t>
  </si>
  <si>
    <t>New teaching technologies and new applications in modernization of teaching
 at the Faculties of Technical Sciences in connection with the needs of small 
and medium enterprises in the environment</t>
  </si>
  <si>
    <t>CEEPUS RO-0013-2223-168376</t>
  </si>
  <si>
    <t>Sabau Emilia, Ing., PhD.</t>
  </si>
  <si>
    <t>CEEPUS -F164240</t>
  </si>
  <si>
    <t>Golombek Klaudiusz, doc.Dr., PhD.</t>
  </si>
  <si>
    <t>Cristian Lucian-Nicoale</t>
  </si>
  <si>
    <t>CEEPUS m-RO-0013-2223-166961</t>
  </si>
  <si>
    <t>Golebski Rafal, Ing., PhD.</t>
  </si>
  <si>
    <t>Teaching and research in advanced manufacturing</t>
  </si>
  <si>
    <t>CEEPUS M-PL-0901-2324-172078</t>
  </si>
  <si>
    <t>CEEPUS M-BG-0722-2223-169547</t>
  </si>
  <si>
    <t>Georgieva Desislava, Ing., Ph.D.</t>
  </si>
  <si>
    <t>Computer aided design of automated systems for assembling</t>
  </si>
  <si>
    <t>CEEPUS M-BG-0722-2223-165613</t>
  </si>
  <si>
    <t>Drégelyi-Kiss Agota, PhD.</t>
  </si>
  <si>
    <t>CEEPUS M-BG-0722-2223-165608</t>
  </si>
  <si>
    <t>Horaváth András, prof., PhD.</t>
  </si>
  <si>
    <t>CEEPUS M-BG-0722-2223-169998</t>
  </si>
  <si>
    <t>Ciosk Katarzyna, prof., Ph.D.</t>
  </si>
  <si>
    <t>CEEPUS M-BG-0722-2223-169495</t>
  </si>
  <si>
    <t>Ilieva-Mihaylova Boriana, prof., PhD.</t>
  </si>
  <si>
    <t>CEEPUS CIII-RS-1412-2122</t>
  </si>
  <si>
    <t>Bajdor Paula, prof.Dr.</t>
  </si>
  <si>
    <t>Interdisciplinary approach for enhancing knowledge in supply chain analytics (SCAN)</t>
  </si>
  <si>
    <t>CEEPUS M-RO-0013-2223-166972</t>
  </si>
  <si>
    <t>Gnatowski Adam, prof.</t>
  </si>
  <si>
    <t>Gnatowski Adam</t>
  </si>
  <si>
    <t>CEEPUS M-BG-0722-2223-165171</t>
  </si>
  <si>
    <t>Gogolák László, doc., PhD.</t>
  </si>
  <si>
    <t>Ceclan Vasile Adrian, Dr.Ing.</t>
  </si>
  <si>
    <t>Grozav Sorin-Dimitru, prof.Ing.</t>
  </si>
  <si>
    <t>Borzan Cristina Stefana, Dr. Ing.</t>
  </si>
  <si>
    <t>Bartkowski Dariusz, Ing., PhD.</t>
  </si>
  <si>
    <t>Popielarski Pawel, doc.Ing.</t>
  </si>
  <si>
    <t>Rogalewicz Michal</t>
  </si>
  <si>
    <t>Sika Robert, MSc., Eng.</t>
  </si>
  <si>
    <t>CEEPUS BG-1103-07-2223</t>
  </si>
  <si>
    <t>Kozak Dražan, prof.</t>
  </si>
  <si>
    <t>Modelling, Simulation and Computer-aided Design in Engineering and Management</t>
  </si>
  <si>
    <t>CEEPUS M-BG-0722-11.2223.M-169735</t>
  </si>
  <si>
    <t>Labudzki Remigius, Ing., PhD.</t>
  </si>
  <si>
    <t>štipendium z programu bilaterálnych dohôd</t>
  </si>
  <si>
    <t>spolupráca v oblasti výskumnej činnosti</t>
  </si>
  <si>
    <t>Szlivka Ferenc, prof.Dr.</t>
  </si>
  <si>
    <t>výskumný pobyt v Slovenskej republike v rámci medzinárodných dohôd a programov</t>
  </si>
  <si>
    <t>Santa Robert, prof.Dr.</t>
  </si>
  <si>
    <t>CEEPUS RS-0507-2223-169051</t>
  </si>
  <si>
    <t>Milosevic Mijodrag, DrSc.</t>
  </si>
  <si>
    <t>Research, Development and Education in Precision Machining</t>
  </si>
  <si>
    <t>CEEPUS M-PL-0901-2223-163319</t>
  </si>
  <si>
    <t>Kubišová Milena, Ing., PhD.</t>
  </si>
  <si>
    <t>CEEPUS M-PL-0901-2223-163344</t>
  </si>
  <si>
    <t>Knedlová Jana, Ing., PhD.</t>
  </si>
  <si>
    <t>CEEPUS CIII-RO-0013-19-2324-173217</t>
  </si>
  <si>
    <t>Pacurar Razvan, Dr.Ing.</t>
  </si>
  <si>
    <t>CEEPUS CIII-RO-0013-19-2324</t>
  </si>
  <si>
    <t>Pacurar Ancuta, PhD.</t>
  </si>
  <si>
    <t>CEEPUS III BA-1402-2324-175948</t>
  </si>
  <si>
    <t>Barb Carmen Sorina, prof.Dr.</t>
  </si>
  <si>
    <t>CEEPUS III RS-0304-2324-174742</t>
  </si>
  <si>
    <t>Cofaru Ileana Ioana, Ing., PhD.</t>
  </si>
  <si>
    <t>CEEPUS III RS-0304-2324-174834</t>
  </si>
  <si>
    <t>Beju Livia Dana, prof.</t>
  </si>
  <si>
    <t>CEEPUS III RS-0304-2324-174664</t>
  </si>
  <si>
    <t>Florin Nicolae (Cofaru), Ing., PhD.</t>
  </si>
  <si>
    <t>CEEPUS III BA-1402-2324</t>
  </si>
  <si>
    <t>Némedi Imre, Dr.</t>
  </si>
  <si>
    <t>CEEPUS M-BG-0722-2324-171198</t>
  </si>
  <si>
    <t>Simon János, prof., PhD.</t>
  </si>
  <si>
    <t>CEEPUS M-BG-0722-2324-171141</t>
  </si>
  <si>
    <t>CEEPUS M-BG-0722-2324-171540</t>
  </si>
  <si>
    <t>Švarc Ivan, doc.Ing., PhD.</t>
  </si>
  <si>
    <t>CEEPUS III, M-PL-0033-2324-173049</t>
  </si>
  <si>
    <t>Valíček Ján, doc.Ing., PhD.</t>
  </si>
  <si>
    <t>Development of mechanical engineering (design, technology and production management) 
as an essential base for progress in the area of small and medium companies’ logistics - research, 
preparation and implementation of joint programs of study in the aspect of Industry 4.0</t>
  </si>
  <si>
    <t>CEEPUS M-BG-0722-2324-171555</t>
  </si>
  <si>
    <t>Dosoudilová Monika, doc.Ing., PhD.</t>
  </si>
  <si>
    <t>Computer Aided Design of automated systems for assembling</t>
  </si>
  <si>
    <t>CEEPUS M-RO-0202-2223-167633</t>
  </si>
  <si>
    <t>Bartowski Dariusz, M.Sc.</t>
  </si>
  <si>
    <t>Implementation and utilization of e-learning systems in study area of production engineering in Central European Region</t>
  </si>
  <si>
    <t>CEEPUS M-RO-0202-2223-167641</t>
  </si>
  <si>
    <t>CEEPUS M-RO-0202-2223-167645</t>
  </si>
  <si>
    <t>CEEPUS M-RO-0202-2223-167649</t>
  </si>
  <si>
    <t>Sika Robert</t>
  </si>
  <si>
    <t>stáž</t>
  </si>
  <si>
    <t>Departure agreement 8/STER/STAŽ</t>
  </si>
  <si>
    <t>Galaszkiewicz Piotr, Ing.</t>
  </si>
  <si>
    <t>MoWC carbide nanocomposites coatings</t>
  </si>
  <si>
    <t>CEEPUS  PL 0901</t>
  </si>
  <si>
    <t>Delgado Sobrino Daynier Rolando, doc.Ing., PhD.</t>
  </si>
  <si>
    <t>CEEPUS M-BG-0722-2223-167345</t>
  </si>
  <si>
    <t>Šido Ján, Ing.</t>
  </si>
  <si>
    <t>CEEPUS M-BG-0722-2223-167344</t>
  </si>
  <si>
    <t>Csekei Martin, Ing.</t>
  </si>
  <si>
    <t>CEEPUS CIII-BA-1402-2223-160509</t>
  </si>
  <si>
    <t>CEEPUS CIII-BA-1402</t>
  </si>
  <si>
    <t>Holubek Radovan, doc.Ing., PhD.</t>
  </si>
  <si>
    <t>CEEPUS RS-1412-04-2223</t>
  </si>
  <si>
    <t>Fidlerová Helena, Ing., PhD.</t>
  </si>
  <si>
    <t>CEEPUS-M-BG-07222-2223-166968</t>
  </si>
  <si>
    <t>Košťál Peter, prof.Ing., PhD.</t>
  </si>
  <si>
    <t>CEEPUS RS-1011-08-2223</t>
  </si>
  <si>
    <t>Mesárošová Jana, Ing., PhD.</t>
  </si>
  <si>
    <t>Fostering sustainable partnership between academia and industry in improving applicability of logistics thinking (FINALIST)</t>
  </si>
  <si>
    <t>CEEPUS F-2223-168012</t>
  </si>
  <si>
    <t>Necpal Martin, Ing., PhD.</t>
  </si>
  <si>
    <t>CEEPUS CIII-PL-0701-2223-169115</t>
  </si>
  <si>
    <t>Engineering as Communication Language in Europe</t>
  </si>
  <si>
    <t>CEEPUS F-2223-168527</t>
  </si>
  <si>
    <t>CEEPUS PL-0901</t>
  </si>
  <si>
    <t>CEEPUS Freemover - 2223-169196</t>
  </si>
  <si>
    <t>Makyšová Helena, doc. Ing. PhD.</t>
  </si>
  <si>
    <t>CEEPUS Freemover - 2223-167466</t>
  </si>
  <si>
    <t>CEEPUS CIII-PL-0033-2223-161891</t>
  </si>
  <si>
    <t>CEEPUS M-PL-0033-2223-169192</t>
  </si>
  <si>
    <t>CEEPUS M-BG-0722-2223-166968</t>
  </si>
  <si>
    <t>CEEPUS CIII-BG-0722-2223-166971</t>
  </si>
  <si>
    <t>CEEPUS CIIIBG-07223-166983</t>
  </si>
  <si>
    <t>Prajová Vanessa, Ing., PhD.</t>
  </si>
  <si>
    <t>CEEPUS M-RO-0013-2223-168294</t>
  </si>
  <si>
    <t>Bočák Róbert, Ing.</t>
  </si>
  <si>
    <t>CEEPUS F-2223-168558</t>
  </si>
  <si>
    <t>Milde Ján, Ing., PhD.</t>
  </si>
  <si>
    <t>CEEPUS M-RO-0013-2223-167736</t>
  </si>
  <si>
    <t>CEEPUS M-RS-1311-2223-166988</t>
  </si>
  <si>
    <t>Multidisciplinary Approach to Education and Research in the Field of Digital Media Production</t>
  </si>
  <si>
    <t>CEEPUS F-2223-169132</t>
  </si>
  <si>
    <t>Pluhár Alexej, Ing.</t>
  </si>
  <si>
    <t>CEEPUS M-PL-0033-2223-169191</t>
  </si>
  <si>
    <t>CEEPUS M-BG-0722-2223-166987</t>
  </si>
  <si>
    <t>Samáková Jana, Ing., PhD.</t>
  </si>
  <si>
    <t>CEEPUS M-BG-0722-2324-172731</t>
  </si>
  <si>
    <t>Kusá Martina, Ing., PhD.</t>
  </si>
  <si>
    <t>Matúšová Miriam, Ing., PhD.</t>
  </si>
  <si>
    <t>CEEPUS M-BG-0722-2324-172831</t>
  </si>
  <si>
    <t>Kusý Martin, prof.Ing., PhD.</t>
  </si>
  <si>
    <t>CEEPUS BG-0722-2324-171442</t>
  </si>
  <si>
    <t>CEEPUS BG-0722-2324-171450</t>
  </si>
  <si>
    <t>Sobrino Daynier Rolando Delg</t>
  </si>
  <si>
    <t>CEEPUS-Freemover-2223-168521</t>
  </si>
  <si>
    <t>Václav Štefan, doc.Ing., PhD.</t>
  </si>
  <si>
    <t>CEEPUS-Freemover-2223-168520</t>
  </si>
  <si>
    <t>Pokorný Peter, doc.Ing., PhD.</t>
  </si>
  <si>
    <t>CEEPUS RS-1412-05-2324-174097</t>
  </si>
  <si>
    <t>Dejan Mircetić</t>
  </si>
  <si>
    <t>NŠP SR</t>
  </si>
  <si>
    <t>Alberto López Leyva (PhD študent)</t>
  </si>
  <si>
    <t xml:space="preserve"> NŠP SR, SAIA, n.o. - The purpose of the doctoral stay: studying the effect of various cryogenic treatments on the microstructure and the properties of DC53 steel.</t>
  </si>
  <si>
    <t>Wallyson Thomas Alves Da Silva (PhD študent)</t>
  </si>
  <si>
    <t xml:space="preserve"> NŠP SR, SAIA, n.o.  - Study stay aims to develop a tool with a shock absorbing system and to verify the effectiveness of this system applied to a cutting tool in high-speed machining operations of hardened steel.</t>
  </si>
  <si>
    <t>Andrii Dovhopolov</t>
  </si>
  <si>
    <t xml:space="preserve"> NŠP SR, SAIA, n.o. -  "Research into the cutting parameters influence on the roughness of a helical surface formed  in the reinforced composite material"</t>
  </si>
  <si>
    <t>Patrik Šulhánek, Ing. (doktorand)</t>
  </si>
  <si>
    <t xml:space="preserve"> NŠP SR, SAIA, n.o.  - Research stay at the Materials Science Insitute of Madrid (ICMM).</t>
  </si>
  <si>
    <t>Grantový program: Výstavba, rekonštrukcia a modernizácia športovej infraštruktúry - 2021</t>
  </si>
  <si>
    <t>FIIT</t>
  </si>
  <si>
    <t>025STU-4/2022</t>
  </si>
  <si>
    <t>doc. Ing. Peter Trúchly, PhD.</t>
  </si>
  <si>
    <t>Automotive innovation lab</t>
  </si>
  <si>
    <t>026TUKE-4/2021</t>
  </si>
  <si>
    <t>prof. Ing. Ivan Kotuliak, PhD.</t>
  </si>
  <si>
    <t>Metodická a obsahová inovácia výučby vybraných predmetov z oblasti informačných a komunikačných technológií s orientáciou pre potreby praxe na báze využívania moderných videokonferenčných a kolaboračných nástrojov</t>
  </si>
  <si>
    <t>APVV-21-0448</t>
  </si>
  <si>
    <t>doc. Mgr. MSc. Michal Kováč, PhD.</t>
  </si>
  <si>
    <t>Umelá inteligencia pre precíznu onkológiu: od analýzy jednotlivých
vzoriek po real-time monitorovanie progresie nádorových ochorení</t>
  </si>
  <si>
    <t>SK-SRB-21-0059</t>
  </si>
  <si>
    <t>Bc. Xiaolu Hou, PhD.</t>
  </si>
  <si>
    <t>Zabezpečenie implementácie neurónových sietí</t>
  </si>
  <si>
    <t>APVV-20-0338</t>
  </si>
  <si>
    <t xml:space="preserve">prof. Ing. Ivan Kotuliak, PhD. </t>
  </si>
  <si>
    <t>Hybné sily ekonomického rastu a prežitie firiem v šiestej K-vlne</t>
  </si>
  <si>
    <t>Ing. Lukáš Šoltés, PhD.</t>
  </si>
  <si>
    <t>SASPRO 2</t>
  </si>
  <si>
    <t>SASPRO2 - 2130/01/01</t>
  </si>
  <si>
    <t>Umelá inteligencia pre personalizovanú onkológiu - Aipology</t>
  </si>
  <si>
    <t>Hardvérové zabezpečenie neurónových sietí – HARSONN</t>
  </si>
  <si>
    <t>rurALLURE ID - 101004887</t>
  </si>
  <si>
    <t>doc. Ing. Valentino Vranić, PhD.</t>
  </si>
  <si>
    <t>rurAllure: Promotion of rural museums and heritage sites in the vicinity of European pilgrimage routes</t>
  </si>
  <si>
    <t>VA-Norske fondy</t>
  </si>
  <si>
    <t>BIN SGS02_2021_004</t>
  </si>
  <si>
    <t>doc. Ing. Ján Lang, PhD.</t>
  </si>
  <si>
    <t>Centrum predmetov s otvoreným obsahom</t>
  </si>
  <si>
    <t>EŠIF-OPII</t>
  </si>
  <si>
    <t>313012S803</t>
  </si>
  <si>
    <t xml:space="preserve">Ing. Fedor Lehocki, PhD. </t>
  </si>
  <si>
    <t>Výskum efektívnych metód vývoja adaptívnych softvérových ekosystémov. (EMEVYS)</t>
  </si>
  <si>
    <t xml:space="preserve">313012Q938 </t>
  </si>
  <si>
    <t>Ing. Rastislav Bencel, PhD.</t>
  </si>
  <si>
    <t xml:space="preserve">Inovácie prostredníctvom výskumu integrácie heterogénnych systémov IoT využívajúcich technológie Smart Active Cloud s vysokou úrovňou bezpečnosti. </t>
  </si>
  <si>
    <t>313022V816</t>
  </si>
  <si>
    <t>Dr. Techn. Michal Ries</t>
  </si>
  <si>
    <t xml:space="preserve">Výskum a vývoj softvérového riešenia s aplikáciou technológie blockchain v oblasti medzinárodnej železničnej a kontajnerovej prepravy tovaru. </t>
  </si>
  <si>
    <t>prof. Khilenko Volodymyr</t>
  </si>
  <si>
    <t>Medzinárodné centrum excelentnosti pre výskum inteligentných a bezpečných informačno-komunikačných technológií a systémov – II. Etapa</t>
  </si>
  <si>
    <t>313022W057</t>
  </si>
  <si>
    <t>Elektronické metódy odhaľovania neobvyklých obchodných operácií v prostredí obchodného styku.</t>
  </si>
  <si>
    <t>ACCORD -Advancing University Capacity and Competence in Research, Development and Innovation</t>
  </si>
  <si>
    <t xml:space="preserve">COST Action CA19136 </t>
  </si>
  <si>
    <t>International Interdisciplinary Network on Smart Healthy Age-friendly Environments</t>
  </si>
  <si>
    <t>2020-2024</t>
  </si>
  <si>
    <t xml:space="preserve">COST Action CA19132 </t>
  </si>
  <si>
    <t>European Network to Advance Best practices &amp; technoLogy on medication adherencE</t>
  </si>
  <si>
    <t>COST Action CA19122</t>
  </si>
  <si>
    <t xml:space="preserve">Mgr. Andrea Lengyelová, PhD. </t>
  </si>
  <si>
    <t>CA19122 - European Network For Gender Balance in Informatics (EUGAIN)</t>
  </si>
  <si>
    <t>COST Action CA20137</t>
  </si>
  <si>
    <t>CA20137 - Making Young Researchers' Voices Heard for Gender Equality</t>
  </si>
  <si>
    <t xml:space="preserve">COST Action CA18236 </t>
  </si>
  <si>
    <t xml:space="preserve">Multi-disciplinary innovation for social change </t>
  </si>
  <si>
    <t>COST Action CA22111</t>
  </si>
  <si>
    <t>doc. Ing. Gabriela Czanner, PhD.</t>
  </si>
  <si>
    <t xml:space="preserve">CA22111 "A European consortium to determine how complex, realworld environments influence brain development“ (ENVIRO-DEV) </t>
  </si>
  <si>
    <t>MISTI Global Seed Funds: MIT-Slovakia Seed Fund</t>
  </si>
  <si>
    <t>Uncertainty-Aware Artificial Intelligence for Detection of Brain and Eye Diseases</t>
  </si>
  <si>
    <t xml:space="preserve">2023digVS002 </t>
  </si>
  <si>
    <t>Matúš Koleják (študent)</t>
  </si>
  <si>
    <t>MetFlex</t>
  </si>
  <si>
    <t>Novartis Slovakia sro.</t>
  </si>
  <si>
    <t>Využitie telemedicíny pri manažmente zdravotného stavu pacientok s diagnózou karcinóma prsníka</t>
  </si>
  <si>
    <t>MaSa Tech, s.r o.</t>
  </si>
  <si>
    <t>zmluva 11/2022</t>
  </si>
  <si>
    <t>Výskumná spolupráca</t>
  </si>
  <si>
    <t>Alanata as.</t>
  </si>
  <si>
    <t>zmluva 21/2022</t>
  </si>
  <si>
    <t>Výskumná spolupráca a partnerstvo</t>
  </si>
  <si>
    <t>Sportradar Slovakia sro.</t>
  </si>
  <si>
    <t>zmluva 23/2022</t>
  </si>
  <si>
    <t>Ministerstvo financií SR</t>
  </si>
  <si>
    <t>zmluva 32/2022</t>
  </si>
  <si>
    <t>Zmluva o dodaní softvérového diela</t>
  </si>
  <si>
    <t>Erste Digital GmbH, o.z. Slovakia</t>
  </si>
  <si>
    <t>zmluva 39/2022</t>
  </si>
  <si>
    <t>zmluva 25/2021</t>
  </si>
  <si>
    <t>Zmluva o vytvorení mobilnej aplikácie</t>
  </si>
  <si>
    <t>Molpir</t>
  </si>
  <si>
    <t>zmluva 52/2015</t>
  </si>
  <si>
    <t>prof. Pavel Čičák, PhD.</t>
  </si>
  <si>
    <t>Výskum, zber, triedenie a analýzy údajov, riešenie digitálneho obsahu, vývoj modulov, knižníc, aplikácoí a vyvodenie záverov z údajov získaných analýzou zdrojových dokumentov.</t>
  </si>
  <si>
    <t>Siemens Healthcare s.r.o.</t>
  </si>
  <si>
    <t>zmluva 59/2015</t>
  </si>
  <si>
    <t>Výskumná spolupráca v oblasti softvérových a informačných systémov</t>
  </si>
  <si>
    <t>Kistler Bratislava sro.</t>
  </si>
  <si>
    <t>zmluva 11/23</t>
  </si>
  <si>
    <t>Blockchain labs</t>
  </si>
  <si>
    <t>zmluva  38/2022</t>
  </si>
  <si>
    <t>Spolupráca na výskumnom projekte</t>
  </si>
  <si>
    <t>Gedeon Richter Slovakia s.r.o.</t>
  </si>
  <si>
    <t>objednávka VO-2023-100-000954</t>
  </si>
  <si>
    <t xml:space="preserve">Kurz umelej inteligencie </t>
  </si>
  <si>
    <t>objednávka VO-2023-100-000953</t>
  </si>
  <si>
    <t>Ministerstvo dopravy a výstavby SR</t>
  </si>
  <si>
    <t>zmluva 8/2022</t>
  </si>
  <si>
    <t>Testovanie senzorickej čitateľnosti dopravného značenia</t>
  </si>
  <si>
    <t>objednávka 1000029478</t>
  </si>
  <si>
    <t>Úprava funkcionalít informačného systému</t>
  </si>
  <si>
    <t>Úrad vlády SR</t>
  </si>
  <si>
    <t>09I03-03-V01-00030</t>
  </si>
  <si>
    <t>Štipendiá pre excelentných výskumníkov ohrozených vojnovým konfliktom na Ukrajine</t>
  </si>
  <si>
    <t>Fiserv Slovakia sro</t>
  </si>
  <si>
    <t>zmluva 44/2022</t>
  </si>
  <si>
    <t>Application n.: 0000000697</t>
  </si>
  <si>
    <t xml:space="preserve">ASBIS SK s.r.o. </t>
  </si>
  <si>
    <t>Podpora Gala večer FIIT STU</t>
  </si>
  <si>
    <t>BDO Holding s.r.o.</t>
  </si>
  <si>
    <t>objednávka 9708088663</t>
  </si>
  <si>
    <t>Cena pre bakalárske štúdium</t>
  </si>
  <si>
    <t>IBM</t>
  </si>
  <si>
    <t>objednávka z 1.6.2023</t>
  </si>
  <si>
    <t xml:space="preserve">Propagácia </t>
  </si>
  <si>
    <t>objednávka 1000019005</t>
  </si>
  <si>
    <t>Školenie CyberOps</t>
  </si>
  <si>
    <t>NASES</t>
  </si>
  <si>
    <t>objednávka 42156424</t>
  </si>
  <si>
    <t>Školenie Automatizácia v IT</t>
  </si>
  <si>
    <t>Orange Slovensko a.s.</t>
  </si>
  <si>
    <t>objednávka 4500329324</t>
  </si>
  <si>
    <t>Profinit Slovakia s.r.o.</t>
  </si>
  <si>
    <t>objednávka XHR-2023-0042</t>
  </si>
  <si>
    <t>Objenávka služieb: seminár, propagácia</t>
  </si>
  <si>
    <t>RESCO s.r.o.</t>
  </si>
  <si>
    <t>objednávka z 19.9.2023</t>
  </si>
  <si>
    <t>Prednášky - využitie UI</t>
  </si>
  <si>
    <t>objednávka 9707931212</t>
  </si>
  <si>
    <t>Sponzoring</t>
  </si>
  <si>
    <t>Združenie používateľov Slovenskej akademickej dátovej siete SANET</t>
  </si>
  <si>
    <t>zmluva 54/2015</t>
  </si>
  <si>
    <t>Zabezpečenie akademickej dátovej siete SANET pre vedu, výskum a vzdelávanie</t>
  </si>
  <si>
    <t>Slovnaft</t>
  </si>
  <si>
    <t>Cena pre diplomovú prácu</t>
  </si>
  <si>
    <t>doc. Mgr. Yevheniia Kataieva, PhD.</t>
  </si>
  <si>
    <t>Ústav manažmentu STU</t>
  </si>
  <si>
    <t>European Commission</t>
  </si>
  <si>
    <t>Finka, Maroš, prof. Ing. arch. PhD.</t>
  </si>
  <si>
    <t>MAKINGCITY - Energy efficient pathway for the city transformation: enabling a positive future, Horizon 2020</t>
  </si>
  <si>
    <t>2018-2024</t>
  </si>
  <si>
    <t xml:space="preserve">Ondrejička, Vladimír, Ing. PhD., doc. </t>
  </si>
  <si>
    <t>BISON - BIODIVERSITY AND INFRASTRUCTURE SYNERGIES AND OPPORTUNITIES FOR EUROPEAN TRANSPORT NETWORKS, H2020</t>
  </si>
  <si>
    <t>2018-2021</t>
  </si>
  <si>
    <t>Finka, Maroš, prof. Ing. arch. PhD., Ondrejička, Vladimír, Ing. PhD.</t>
  </si>
  <si>
    <t>SaveGREEN Safeguarding the functionality of transnationally important ecological corridors in the Danube basin</t>
  </si>
  <si>
    <t>SKHU/1902/4.1/079</t>
  </si>
  <si>
    <t>TP Lab - Territorial Planning Laboratory, Interreg SK-HU</t>
  </si>
  <si>
    <t>CA17125</t>
  </si>
  <si>
    <t>doc. Ing. Daniela Špirková, PhD.</t>
  </si>
  <si>
    <t>COST- Zachytenie verejnej hodnoty zvyšujúcich sa hodnôt nehnuteľností (PuVaCa)</t>
  </si>
  <si>
    <t>2018-2013</t>
  </si>
  <si>
    <t>International Visegrad Fund - Standard grants</t>
  </si>
  <si>
    <t>V4-22210032</t>
  </si>
  <si>
    <t>doc. Ing. Marián Zajko, PhD.</t>
  </si>
  <si>
    <t>V4-EduPort</t>
  </si>
  <si>
    <t>2/0170/21</t>
  </si>
  <si>
    <t>Marek, M.V., prof. RNDr. Ing. DrSc., dr. h.c.</t>
  </si>
  <si>
    <t>Manažment globálnej zmeny v zraniteľných územiach</t>
  </si>
  <si>
    <t>KEGA č. 011STU-4/2022</t>
  </si>
  <si>
    <t>doc. Ing. Monika Zatrochová, PhD.</t>
  </si>
  <si>
    <t>Vytvorenie modelu vzdelávania podporujúceho zvyšovanie kompetencií študentov neekonomicky zameranej univerzity v oblasti inovatívneho, podnikateľského myslenia a podpory podnikania</t>
  </si>
  <si>
    <t xml:space="preserve"> APVV-20-0601</t>
  </si>
  <si>
    <t>Výskum a vývoj modulárneho systému stredne veľkých hybridných energetických zdrojov na báze ekologického energetického mixu optimalizovaného pre užívateľa a lokalitu.</t>
  </si>
  <si>
    <t>na ÚM STU nie je zriadená zákazka, tzn. dotácia 0 €</t>
  </si>
  <si>
    <t>APVV-21-0099</t>
  </si>
  <si>
    <t>APVV-21-0188</t>
  </si>
  <si>
    <t xml:space="preserve">Finka, Maroš, prof. Ing. arch. PhD., Jamečný, Ľubomír, Ing., PhD. </t>
  </si>
  <si>
    <t>Sinbalef - Tvorba konceptov strategických investičných a rozvojových balíčkov pre regióny Slovenska s kauzálnym prepojením na tvorbu metodiky kvantifikácie ich efektívnosti a účinnosti</t>
  </si>
  <si>
    <t>Trenčiansky samosprávny kraj</t>
  </si>
  <si>
    <t>Zmluva  o dielo</t>
  </si>
  <si>
    <t xml:space="preserve">Jamečný, Ľubomír, Ing., PhD. </t>
  </si>
  <si>
    <t>Smart koncepcia regionálneho rozvoja TSK do roku 2030</t>
  </si>
  <si>
    <t>ESPON EGTC</t>
  </si>
  <si>
    <t>Zmluva o subdodávke</t>
  </si>
  <si>
    <t xml:space="preserve">Finka, Maroš, prof. Ing. arch. PhD. </t>
  </si>
  <si>
    <t>Territorial governance of non-standard geographies (TGNG)</t>
  </si>
  <si>
    <t>Erasmus Jean-Monnet</t>
  </si>
  <si>
    <t>doc. Ing. Nataliia Yehorchenkova, DrSc.</t>
  </si>
  <si>
    <t>Project management for EU urban transformation in the context of climate change and energy transition (PM4U)</t>
  </si>
  <si>
    <t>Výskumná Agentúra (OP VaV)</t>
  </si>
  <si>
    <t>313021BXZ15009</t>
  </si>
  <si>
    <t>Podpora výskumných činností excelentných laboratórií STU v Bratislave (CEVIS)</t>
  </si>
  <si>
    <t>Plán obnovy a odolnosti</t>
  </si>
  <si>
    <t>03-03-V01-00025</t>
  </si>
  <si>
    <t>Podporu výskumníkov ohrozených konfliktom na Ukrajine - Yehorchenkov</t>
  </si>
  <si>
    <t>03-03-V01-00024</t>
  </si>
  <si>
    <t>Podporu výskumníkov ohrozených konfliktom na Ukrajine - Yehorchenková</t>
  </si>
  <si>
    <t>Visegrad Fund</t>
  </si>
  <si>
    <t xml:space="preserve">No. 22320047 </t>
  </si>
  <si>
    <t>V4 REGIONS IN TRANSITION SUPPORTING UKRAINE REDEVELOPMENT AND RECONSTRUCTION (V4RIT)</t>
  </si>
  <si>
    <t>Erasmus+</t>
  </si>
  <si>
    <t>Husár, Milan, Ing. PhD.</t>
  </si>
  <si>
    <t>BIP_UM_2022</t>
  </si>
  <si>
    <t>2022 - 2023</t>
  </si>
  <si>
    <t>KEGA 018STU-4/2023</t>
  </si>
  <si>
    <t>Príprava študijného programu Realitné inžinierstvo</t>
  </si>
  <si>
    <t>KEGA 023STU-4/2023</t>
  </si>
  <si>
    <t>doc. Dr. Ing. Milan Majerník</t>
  </si>
  <si>
    <t>Vyučovanie finančnej gramotnosti pomocou informačných technológií ako prostriedok na zvyšovanie kvality života a na elimináciu dopadov ekonomickej krízy</t>
  </si>
  <si>
    <t>22320035, Ineducanind4V4</t>
  </si>
  <si>
    <t>doc. PaedDr. ThDr. Anton Lisnik, PhD.</t>
  </si>
  <si>
    <t>Innovative education according to the needs of Industry 4.0 principles in V4 countries</t>
  </si>
  <si>
    <t>Program na podporu mladých výskumníkov STU</t>
  </si>
  <si>
    <t>AMEK</t>
  </si>
  <si>
    <t>Mgr. Barbora Dubovská</t>
  </si>
  <si>
    <t>Aktualizácia metodických postupov na podporu ekologickej konektivity krajiny</t>
  </si>
  <si>
    <t>SMART - TECH - EFFECT - RESEARCH</t>
  </si>
  <si>
    <t>Ing. arch. Simona Víťazová Bohovicová</t>
  </si>
  <si>
    <t>S mobilnou technológiou k efektívnemu výskumu</t>
  </si>
  <si>
    <t>Excelentné tímy mladých výskumníkov na STU</t>
  </si>
  <si>
    <t>Ing. arch. Daniela Hrabovská, RNDr. Martin Šalkovič, ng. Sandra Schwarz Lamy, PhD.</t>
  </si>
  <si>
    <t>Zelená STU</t>
  </si>
  <si>
    <t>2024-2025</t>
  </si>
  <si>
    <t>Začiatok riešenia v r.2024. Hl. riešiteľ z FAD STU. Celková požadovaná suma na bežné výdavky: 7 000,- EUR
Z toho suma požadovaná na prvý rok riešenia: 4 800,- EUR</t>
  </si>
  <si>
    <t>ESG Výskumná aktivita A – doktorandské granty</t>
  </si>
  <si>
    <t>23-08-1-A, Kultúrna krajina</t>
  </si>
  <si>
    <t>Ing. arch. Daniela Hrabovská</t>
  </si>
  <si>
    <t xml:space="preserve">Kultúrna krajina v územnom plánovaní a regionálnom rozvoji 
</t>
  </si>
  <si>
    <t>2024-2026</t>
  </si>
  <si>
    <t>Celkový rozpočet 6000€</t>
  </si>
  <si>
    <t>ESG Výskumná aktivita B – postdoktorandské granty</t>
  </si>
  <si>
    <t>23-08-1-B, M(i)ESTA /miesta mesta/</t>
  </si>
  <si>
    <t xml:space="preserve">Ing. Sandra Schwarz Lamy, PhD. </t>
  </si>
  <si>
    <t>Urbánne inovácie na ceste k udržateľným smart mestám</t>
  </si>
  <si>
    <t>Celkový rozpočet 12000€</t>
  </si>
  <si>
    <t xml:space="preserve">Colliers International REMS, s. r. o. </t>
  </si>
  <si>
    <t>Darovacia zmluva</t>
  </si>
  <si>
    <t>Ing. Andrej Adamuščin, PhD.</t>
  </si>
  <si>
    <t>Podpora vedy a výskumu v oblasti realitného trhu, projektu International Real Estate Challenge a podujatí European Real Estate  Society</t>
  </si>
  <si>
    <t>Eminuk - Efektívny manažment inovačne orientovaných územných klastrov</t>
  </si>
  <si>
    <t>Takeda Pharmaceuticals Slovakia</t>
  </si>
  <si>
    <t>Sponzorská zmluva</t>
  </si>
  <si>
    <t>Startup Pitch 2023 - finančná výhra v hodnote 1000 eur pre hlavného výhercu, zabezpečenie priestorov inovačného centra a cateringu na podujatí</t>
  </si>
  <si>
    <t>Zmluva zverejnená v CRZ: https://www.crz.gov.sk/zmluva/7816063/</t>
  </si>
  <si>
    <t>UTI STU</t>
  </si>
  <si>
    <t>Mgr. Andrea Miklasová</t>
  </si>
  <si>
    <t>Reynolds Dominika, JUDr. Ing.</t>
  </si>
  <si>
    <t>1.9.2023 - 30.6.2025</t>
  </si>
  <si>
    <t>Nadácia MH SR</t>
  </si>
  <si>
    <t>Bezpečnostné aspekty pri likvidácii požiaru elektromobilov – odporúčania pre
záchranné zložky, podnikateľskú sféru a odbornú verejnosť</t>
  </si>
  <si>
    <t>4.7.2023 - 31.12.2023</t>
  </si>
  <si>
    <t>001STU-2-1/2023</t>
  </si>
  <si>
    <t>Andrej Takáč, Ing.</t>
  </si>
  <si>
    <t>Udržanie značky HRS4R na STU</t>
  </si>
  <si>
    <t>1.7.2023 - 30.6.2025</t>
  </si>
  <si>
    <t xml:space="preserve">SASPRO 2 </t>
  </si>
  <si>
    <t>CARLiS</t>
  </si>
  <si>
    <t>ÚVaMVTS R STU</t>
  </si>
  <si>
    <t>Internacionalizácia slovenskej akademickej obce za vytvorenia adekvátne jazykovo
pripraveného prostredia zohľadňujúceho historicko-kultúrne a spoločenské odlišnosti v bežnom kontakte</t>
  </si>
  <si>
    <t>2023-1-SK01-KA171-HED-000148295</t>
  </si>
  <si>
    <t>Mgr. Lesana Zemanová</t>
  </si>
  <si>
    <t>Erasmus+ mobilitný projekt v rámci krajín programu</t>
  </si>
  <si>
    <t>01. 08. 2023 - 31. 07. 2026</t>
  </si>
  <si>
    <t>2023-1-SK01-KA131-HED-000112419</t>
  </si>
  <si>
    <t>01. 06. 2023 - 31. 07. 2025</t>
  </si>
  <si>
    <t>1 473 498 €</t>
  </si>
  <si>
    <t>2022-TCA-37-DE01-04</t>
  </si>
  <si>
    <t>Erasmus+ tréningová aktivita</t>
  </si>
  <si>
    <t>08. 11. 2023 - 10. 11. 2023</t>
  </si>
  <si>
    <t>2022-TCA-25-LV01-02</t>
  </si>
  <si>
    <t>27. 09. 2023 - 29. 09. 2023</t>
  </si>
  <si>
    <t>Gottfried Wilhelm Leibniz Universität Hannover</t>
  </si>
  <si>
    <t>Project 101124310</t>
  </si>
  <si>
    <t>EULiST- Invoice No. 9042/0001/2023</t>
  </si>
  <si>
    <t>KA220</t>
  </si>
  <si>
    <t>01. 09. 2022 - 31. 08. 2024</t>
  </si>
  <si>
    <t>2021-TCA-073</t>
  </si>
  <si>
    <t xml:space="preserve">Erasmus+ tréningová aktivita </t>
  </si>
  <si>
    <t>08. 10. 2022 - 14. 10. 2022</t>
  </si>
  <si>
    <t>ÚVM R STU</t>
  </si>
  <si>
    <t>SAAIC
Národná agentúra programu Erasmus+ pre vzdelávanie a odbornú prípravu</t>
  </si>
  <si>
    <t>Mária Búciová, Ing. Mgr.</t>
  </si>
  <si>
    <t>1.11.2023 - 2027</t>
  </si>
  <si>
    <t>prvá splátka - 2023</t>
  </si>
  <si>
    <t>Turlíková Zuzana</t>
  </si>
  <si>
    <t>Príšerky z Budatínskej - multifunkčný mestský mobiliár / realizácia</t>
  </si>
  <si>
    <t xml:space="preserve">Festival Ulica na hranie, BADW,  Bratislava </t>
  </si>
  <si>
    <t>9.9.2023, 6.12.2023</t>
  </si>
  <si>
    <t>11.8.-12.8.2023</t>
  </si>
  <si>
    <t>Pobedim: história spolužitia, biele miesta - grafické spracovanie bulletinu k výstave</t>
  </si>
  <si>
    <t>In Minorita, Bratislava</t>
  </si>
  <si>
    <t>My Body is Water - inštalácia</t>
  </si>
  <si>
    <t>Výstava Vas2, Viedeň, Rakúsko</t>
  </si>
  <si>
    <t>9.9.2023</t>
  </si>
  <si>
    <t>Jelínková  Martina</t>
  </si>
  <si>
    <t>Grafický dizajn informačno-propagačných materiálov k výstave: Karol Chudomelka........</t>
  </si>
  <si>
    <t>Orvaské Múzeum, Trenčiansky hrad, Štátna ved knižnica, BB</t>
  </si>
  <si>
    <t>30.6.-1.12.2023</t>
  </si>
  <si>
    <t>Suchá Lucia</t>
  </si>
  <si>
    <t>Sneha - modul skladanej štruktúry pre svietidlo a aróma difúzor navrhnutý pre aditívnu technológiu 3D tlače</t>
  </si>
  <si>
    <t>Kolekcia 7 diel: Svoradove zápasy, Pustovníkov sen, Pohľad Svorada, Pustovnícke inšpirácie, Svoradovo pokúšanie, Svoradov deň, Vízia</t>
  </si>
  <si>
    <t>Medzinárodné výtvarno - literárne sympózium ORA ET ARS SKALKA 2023, Trenčín</t>
  </si>
  <si>
    <t xml:space="preserve">22.7., 25.7.-2.8.2023                 </t>
  </si>
  <si>
    <t>Masarik Jozef (+ kolektív)</t>
  </si>
  <si>
    <t>Tabuľka č. 17: Zoznam udelených akreditácií habilitačného konania a inauguračného konania k 31.12.2023</t>
  </si>
  <si>
    <t>Tabuľka č. 18: Zoznam zrušených akreditácií habilitačného konania a inauguračného konania v roku 2023</t>
  </si>
  <si>
    <t>MTF STU</t>
  </si>
  <si>
    <t>výrobná technika</t>
  </si>
  <si>
    <t>automatizácia</t>
  </si>
  <si>
    <t>FCHPT STU</t>
  </si>
  <si>
    <t>FIIT STU</t>
  </si>
  <si>
    <t>aplikovaná informatika</t>
  </si>
  <si>
    <t>FEI STU</t>
  </si>
  <si>
    <t>aplikovaná matematika</t>
  </si>
  <si>
    <t>Dátum zrušenia</t>
  </si>
  <si>
    <t>1.</t>
  </si>
  <si>
    <t>doc. Ing. Zora Petráková, PhD.</t>
  </si>
  <si>
    <t>stavebníctvo</t>
  </si>
  <si>
    <t>áno</t>
  </si>
  <si>
    <t>2.</t>
  </si>
  <si>
    <t>doc. Ing. Vladimír Chmelko, PhD.</t>
  </si>
  <si>
    <t>aplikovaná mechanika</t>
  </si>
  <si>
    <t>3</t>
  </si>
  <si>
    <t>doc. Ing. Tibor Schlosser, CSc.</t>
  </si>
  <si>
    <t>inžinierske konštrukcie a dopravné stavby</t>
  </si>
  <si>
    <t>4</t>
  </si>
  <si>
    <t>5</t>
  </si>
  <si>
    <t>doc. Ing. Dana Seyringer, PhD.</t>
  </si>
  <si>
    <t>elektronika</t>
  </si>
  <si>
    <t>6</t>
  </si>
  <si>
    <t>pozemné stavby</t>
  </si>
  <si>
    <t>7</t>
  </si>
  <si>
    <t>doc. RNDr. Mgr. Jiří Tesař, PhD.</t>
  </si>
  <si>
    <t>metrológia</t>
  </si>
  <si>
    <t>8</t>
  </si>
  <si>
    <t>doc. Ing. Alexander Schrek, PhD.</t>
  </si>
  <si>
    <t>strojárske technológie a materiály</t>
  </si>
  <si>
    <t>9</t>
  </si>
  <si>
    <t>doc. Ing. Daniel Kalús, PhD.</t>
  </si>
  <si>
    <t>10</t>
  </si>
  <si>
    <t>doc. Ing. Katarína Gajdošová, PhD.</t>
  </si>
  <si>
    <t>11</t>
  </si>
  <si>
    <t>doc. Ing. Viktor Borzovič, PhD.</t>
  </si>
  <si>
    <t>12</t>
  </si>
  <si>
    <t>chemické technológie</t>
  </si>
  <si>
    <t>doc. Ing. Michal Jablonický, PhD.</t>
  </si>
  <si>
    <t>technológia makromolekulových látok</t>
  </si>
  <si>
    <t>doc. RNDr. Miroslav Gál, PhD.</t>
  </si>
  <si>
    <t>Ing. Juraj Ondruška, PhD.</t>
  </si>
  <si>
    <t>2</t>
  </si>
  <si>
    <t>Ing. Aleš Chvála, PhD.</t>
  </si>
  <si>
    <t>Mgr. Ing. Jan Rybář, PhD.</t>
  </si>
  <si>
    <t>Ing. Giang Nguyen Thu, PhD.</t>
  </si>
  <si>
    <t>Ing. Róbert Fischer, PhD.</t>
  </si>
  <si>
    <t>organická chémia</t>
  </si>
  <si>
    <t>Ing. Peter Mlynár, PhD.</t>
  </si>
  <si>
    <t>procesná technika</t>
  </si>
  <si>
    <t>Ing. Igor Halenár, PhD.</t>
  </si>
  <si>
    <t>RNDr. Daniela Ondrejovič Chmelová, PhD.</t>
  </si>
  <si>
    <t>biotechnológie</t>
  </si>
  <si>
    <t>eletronika</t>
  </si>
  <si>
    <t>Ing. Martin Juhás, PhD.</t>
  </si>
  <si>
    <t>Mgr. art. Ing. arch. Peter Mazalán, PhD.</t>
  </si>
  <si>
    <t>architektúra a urbanizmus</t>
  </si>
  <si>
    <t>Ing. arch. Michal Czafík, PhD.</t>
  </si>
  <si>
    <t>ÚM</t>
  </si>
  <si>
    <t>*3223</t>
  </si>
  <si>
    <t>EIT Digital</t>
  </si>
  <si>
    <t>21578-A2215</t>
  </si>
  <si>
    <t>Cuninka, Peter Ing. PhD.</t>
  </si>
  <si>
    <t>Summer school in RIS</t>
  </si>
  <si>
    <t>03/2022-11/2022</t>
  </si>
  <si>
    <t>EIT Manufacturing</t>
  </si>
  <si>
    <t>Duchoň, František prof. Ing., PhD.</t>
  </si>
  <si>
    <t>To support the transformation of existing SME’s, Tier 1 &amp; Tier 2's into volume automotive composite material suppliers</t>
  </si>
  <si>
    <t>01/2021-12/2021</t>
  </si>
  <si>
    <t>EIT Manufacturing RIS Hubs</t>
  </si>
  <si>
    <t>01/2023-12/2023</t>
  </si>
  <si>
    <t>Platzner, Viltaré Mgr.</t>
  </si>
  <si>
    <t>Peciar, Peter, doc. Ing.,PhD.</t>
  </si>
  <si>
    <t>Molten salt regeneration for carbon capture and utilization</t>
  </si>
  <si>
    <t>01/2022-12/2022</t>
  </si>
  <si>
    <t>01/2021-12/2022</t>
  </si>
  <si>
    <t>Cross-KIC Strategic Regional Innovations</t>
  </si>
  <si>
    <t>Fikar, Miroslav prof. Ing.,PhD.</t>
  </si>
  <si>
    <t>09/2022-08/2025</t>
  </si>
  <si>
    <t>Nórske fondy</t>
  </si>
  <si>
    <t>BIN SGS03_2022_003</t>
  </si>
  <si>
    <t>Raising excellence in Research Management and Administration through close cooperation</t>
  </si>
  <si>
    <t>02/2023-04/2024</t>
  </si>
  <si>
    <t>Riešenie výskumu technológie konverzie CO2 v koncepte biorafinérie s prihliadnutím na ekologickú a ekonomickú stránku vybraných technologických zariadení a procesov</t>
  </si>
  <si>
    <t>Vývoj špeciálnej konštrukcie tlakovej nádoby pre realizáciu pretlakovo/ podtlakovo vyvinutej technológie nanášania izolačného laku</t>
  </si>
  <si>
    <t>Ministerstvo dopravy SR</t>
  </si>
  <si>
    <t>APVV všeobecná výzva</t>
  </si>
  <si>
    <t>APVV Všeobecná výzva</t>
  </si>
  <si>
    <t>APVV Bilaterálna výzva</t>
  </si>
  <si>
    <t>APVV Výskumná bilaterálna výzva</t>
  </si>
  <si>
    <t>Saspro2 - Horizont 2020 Marie Curie Skłodowska COFUND</t>
  </si>
  <si>
    <t>CONNECTGREEN Restoring and managing ecological corridors in mountains as the green infrastructure in the Danube basin</t>
  </si>
  <si>
    <t>Interreg SK-HU</t>
  </si>
  <si>
    <t>Magistrát hl. mesta</t>
  </si>
  <si>
    <t>Ing. Ján Meravý - LIGHTNING</t>
  </si>
  <si>
    <t>Ing. Juraj Godočík - Go &amp; GO</t>
  </si>
  <si>
    <t>rozvojový projekt</t>
  </si>
  <si>
    <t>bezo zmeny</t>
  </si>
  <si>
    <t>*skutočný stav celej publikačnej činnosti je 3223 (jedna publikácia môže mať autorov z viacerých fakúlt)</t>
  </si>
  <si>
    <t xml:space="preserve">       *3309 </t>
  </si>
  <si>
    <t>*skutočný stav celej publikačnej činnosti je 3309 (jedna publikácia môže mať autorov z viacerých fakúlt)</t>
  </si>
  <si>
    <t>SAIA n.o. (CEEPUS mobility)</t>
  </si>
  <si>
    <t>New teaching technologies and new applications in modernization of teaching at the Faculties of Technical Sciences in connection with the needs of small 
and medium enterprises in the environment</t>
  </si>
  <si>
    <t>zahraničná národná agentúra poskytujúca grant pre CEEPUS mobility v zahraničí</t>
  </si>
  <si>
    <t>CEEPUS BG-0722-2324</t>
  </si>
  <si>
    <t>Vrecková Dominika (študent)</t>
  </si>
  <si>
    <t>Ondráš Filip (študent)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</si>
</sst>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"/>
    <numFmt numFmtId="166" formatCode="dd\.mm\.yyyy"/>
    <numFmt numFmtId="167" formatCode="#,##0.00\ &quot;€&quot;"/>
  </numFmts>
  <fonts count="41" x14ac:knownFonts="1">
    <font>
      <sz val="12"/>
      <name val="Times New Roman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11.5"/>
      <name val="Times New Roman"/>
      <family val="1"/>
      <charset val="238"/>
    </font>
    <font>
      <sz val="48"/>
      <name val="Times New Roman"/>
      <family val="1"/>
      <charset val="238"/>
    </font>
    <font>
      <sz val="12"/>
      <name val="Times New Roman"/>
      <family val="1"/>
      <charset val="238"/>
    </font>
    <font>
      <b/>
      <sz val="11.5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Calibri"/>
      <family val="2"/>
      <charset val="238"/>
    </font>
    <font>
      <sz val="11"/>
      <name val="Times New Roman"/>
      <family val="1"/>
      <charset val="238"/>
    </font>
    <font>
      <sz val="36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Arial"/>
      <family val="2"/>
      <charset val="238"/>
    </font>
    <font>
      <sz val="10"/>
      <color rgb="FFFF0000"/>
      <name val="Times New Roman"/>
      <family val="1"/>
      <charset val="238"/>
    </font>
    <font>
      <vertAlign val="subscript"/>
      <sz val="10"/>
      <color rgb="FFFF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DE9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DE9D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DE9D9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FDE9D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DE9D9"/>
      </patternFill>
    </fill>
    <fill>
      <patternFill patternType="solid">
        <fgColor theme="6" tint="0.79998168889431442"/>
        <bgColor rgb="FFC4D79B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8">
    <xf numFmtId="0" fontId="0" fillId="0" borderId="0"/>
    <xf numFmtId="9" fontId="13" fillId="0" borderId="0" applyFont="0" applyFill="0" applyBorder="0" applyAlignment="0" applyProtection="0"/>
    <xf numFmtId="0" fontId="21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18" fillId="0" borderId="0"/>
    <xf numFmtId="164" fontId="33" fillId="0" borderId="0" applyFont="0" applyFill="0" applyBorder="0" applyAlignment="0" applyProtection="0"/>
    <xf numFmtId="0" fontId="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</cellStyleXfs>
  <cellXfs count="8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0" fillId="0" borderId="0" xfId="0" applyAlignment="1"/>
    <xf numFmtId="0" fontId="0" fillId="0" borderId="4" xfId="0" applyBorder="1" applyAlignment="1">
      <alignment horizontal="center"/>
    </xf>
    <xf numFmtId="0" fontId="0" fillId="0" borderId="1" xfId="0" applyBorder="1" applyAlignment="1"/>
    <xf numFmtId="0" fontId="6" fillId="0" borderId="1" xfId="0" applyFont="1" applyBorder="1"/>
    <xf numFmtId="0" fontId="0" fillId="0" borderId="0" xfId="0" applyBorder="1" applyAlignment="1"/>
    <xf numFmtId="0" fontId="6" fillId="0" borderId="0" xfId="0" applyFont="1"/>
    <xf numFmtId="0" fontId="0" fillId="0" borderId="0" xfId="0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/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0" fillId="0" borderId="7" xfId="0" applyBorder="1"/>
    <xf numFmtId="0" fontId="0" fillId="0" borderId="8" xfId="0" applyBorder="1"/>
    <xf numFmtId="0" fontId="6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0" fillId="0" borderId="9" xfId="0" applyBorder="1" applyAlignment="1">
      <alignment vertical="center"/>
    </xf>
    <xf numFmtId="0" fontId="8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Fill="1" applyBorder="1"/>
    <xf numFmtId="0" fontId="6" fillId="0" borderId="1" xfId="0" applyFont="1" applyBorder="1" applyAlignment="1">
      <alignment horizontal="center"/>
    </xf>
    <xf numFmtId="0" fontId="0" fillId="0" borderId="11" xfId="0" applyBorder="1"/>
    <xf numFmtId="0" fontId="9" fillId="0" borderId="0" xfId="0" applyFont="1" applyAlignment="1">
      <alignment vertical="center" wrapText="1"/>
    </xf>
    <xf numFmtId="0" fontId="1" fillId="0" borderId="0" xfId="0" applyFont="1" applyBorder="1"/>
    <xf numFmtId="0" fontId="11" fillId="2" borderId="1" xfId="0" applyFont="1" applyFill="1" applyBorder="1"/>
    <xf numFmtId="0" fontId="0" fillId="2" borderId="1" xfId="0" applyFill="1" applyBorder="1"/>
    <xf numFmtId="0" fontId="6" fillId="0" borderId="4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0" fontId="6" fillId="0" borderId="1" xfId="0" applyFont="1" applyFill="1" applyBorder="1"/>
    <xf numFmtId="0" fontId="0" fillId="0" borderId="7" xfId="0" applyFill="1" applyBorder="1"/>
    <xf numFmtId="0" fontId="6" fillId="0" borderId="4" xfId="0" applyFont="1" applyFill="1" applyBorder="1"/>
    <xf numFmtId="0" fontId="0" fillId="0" borderId="8" xfId="0" applyFill="1" applyBorder="1"/>
    <xf numFmtId="0" fontId="6" fillId="0" borderId="0" xfId="0" applyFont="1" applyFill="1" applyBorder="1"/>
    <xf numFmtId="0" fontId="0" fillId="0" borderId="0" xfId="0" applyFill="1" applyAlignment="1">
      <alignment wrapText="1"/>
    </xf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0" fillId="0" borderId="4" xfId="0" applyFill="1" applyBorder="1"/>
    <xf numFmtId="0" fontId="6" fillId="2" borderId="1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1" fillId="0" borderId="4" xfId="0" applyFont="1" applyBorder="1"/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1" xfId="0" applyBorder="1" applyAlignment="1">
      <alignment horizontal="center" vertical="center" wrapText="1"/>
    </xf>
    <xf numFmtId="0" fontId="0" fillId="0" borderId="4" xfId="0" applyBorder="1" applyAlignment="1"/>
    <xf numFmtId="0" fontId="0" fillId="0" borderId="14" xfId="0" applyBorder="1"/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/>
    <xf numFmtId="0" fontId="6" fillId="0" borderId="16" xfId="0" applyFont="1" applyBorder="1"/>
    <xf numFmtId="0" fontId="0" fillId="0" borderId="14" xfId="0" applyFill="1" applyBorder="1"/>
    <xf numFmtId="0" fontId="6" fillId="0" borderId="14" xfId="0" applyFont="1" applyFill="1" applyBorder="1" applyAlignment="1">
      <alignment horizontal="center" vertical="center"/>
    </xf>
    <xf numFmtId="0" fontId="0" fillId="0" borderId="15" xfId="0" applyFill="1" applyBorder="1"/>
    <xf numFmtId="0" fontId="6" fillId="0" borderId="16" xfId="0" applyFont="1" applyFill="1" applyBorder="1" applyAlignment="1">
      <alignment wrapText="1"/>
    </xf>
    <xf numFmtId="0" fontId="6" fillId="0" borderId="14" xfId="0" applyFont="1" applyFill="1" applyBorder="1"/>
    <xf numFmtId="0" fontId="6" fillId="0" borderId="16" xfId="0" applyFont="1" applyFill="1" applyBorder="1"/>
    <xf numFmtId="0" fontId="0" fillId="0" borderId="32" xfId="0" applyBorder="1"/>
    <xf numFmtId="0" fontId="0" fillId="0" borderId="4" xfId="0" applyFill="1" applyBorder="1" applyAlignment="1">
      <alignment wrapText="1"/>
    </xf>
    <xf numFmtId="0" fontId="0" fillId="0" borderId="13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1" fillId="0" borderId="0" xfId="0" applyFont="1"/>
    <xf numFmtId="0" fontId="1" fillId="0" borderId="3" xfId="0" applyFont="1" applyBorder="1" applyAlignment="1">
      <alignment horizontal="left"/>
    </xf>
    <xf numFmtId="0" fontId="6" fillId="0" borderId="15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65" fontId="11" fillId="2" borderId="4" xfId="0" applyNumberFormat="1" applyFont="1" applyFill="1" applyBorder="1"/>
    <xf numFmtId="165" fontId="11" fillId="2" borderId="1" xfId="0" applyNumberFormat="1" applyFont="1" applyFill="1" applyBorder="1"/>
    <xf numFmtId="165" fontId="0" fillId="2" borderId="4" xfId="0" applyNumberFormat="1" applyFill="1" applyBorder="1"/>
    <xf numFmtId="165" fontId="0" fillId="2" borderId="1" xfId="0" applyNumberFormat="1" applyFill="1" applyBorder="1"/>
    <xf numFmtId="0" fontId="6" fillId="2" borderId="3" xfId="0" applyFont="1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165" fontId="0" fillId="0" borderId="4" xfId="0" applyNumberFormat="1" applyBorder="1"/>
    <xf numFmtId="165" fontId="0" fillId="0" borderId="4" xfId="0" applyNumberFormat="1" applyFill="1" applyBorder="1"/>
    <xf numFmtId="165" fontId="0" fillId="0" borderId="1" xfId="0" applyNumberFormat="1" applyBorder="1"/>
    <xf numFmtId="0" fontId="0" fillId="2" borderId="1" xfId="0" applyFill="1" applyBorder="1" applyAlignment="1"/>
    <xf numFmtId="0" fontId="6" fillId="2" borderId="1" xfId="0" applyFont="1" applyFill="1" applyBorder="1" applyAlignment="1"/>
    <xf numFmtId="165" fontId="0" fillId="2" borderId="1" xfId="0" applyNumberFormat="1" applyFill="1" applyBorder="1" applyAlignment="1"/>
    <xf numFmtId="0" fontId="0" fillId="2" borderId="4" xfId="0" applyFill="1" applyBorder="1" applyAlignment="1">
      <alignment horizontal="center"/>
    </xf>
    <xf numFmtId="0" fontId="6" fillId="0" borderId="0" xfId="0" applyFont="1" applyFill="1"/>
    <xf numFmtId="0" fontId="0" fillId="0" borderId="3" xfId="0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18" fillId="0" borderId="0" xfId="0" applyFont="1"/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9" fillId="0" borderId="0" xfId="0" applyFont="1"/>
    <xf numFmtId="0" fontId="19" fillId="0" borderId="0" xfId="0" applyFont="1" applyAlignment="1">
      <alignment vertical="top" wrapText="1"/>
    </xf>
    <xf numFmtId="3" fontId="20" fillId="0" borderId="0" xfId="0" applyNumberFormat="1" applyFont="1" applyFill="1" applyBorder="1" applyAlignment="1">
      <alignment vertical="top" wrapText="1"/>
    </xf>
    <xf numFmtId="0" fontId="19" fillId="0" borderId="0" xfId="0" applyFont="1" applyBorder="1" applyAlignment="1">
      <alignment vertical="top"/>
    </xf>
    <xf numFmtId="3" fontId="20" fillId="0" borderId="0" xfId="2" applyNumberFormat="1" applyFont="1" applyFill="1" applyBorder="1" applyAlignment="1">
      <alignment vertical="top" wrapText="1"/>
    </xf>
    <xf numFmtId="3" fontId="22" fillId="0" borderId="0" xfId="2" applyNumberFormat="1" applyFont="1" applyFill="1" applyBorder="1" applyAlignment="1">
      <alignment vertical="center" wrapText="1"/>
    </xf>
    <xf numFmtId="3" fontId="20" fillId="0" borderId="0" xfId="2" applyNumberFormat="1" applyFont="1" applyBorder="1" applyAlignment="1">
      <alignment vertical="top" wrapText="1"/>
    </xf>
    <xf numFmtId="3" fontId="20" fillId="0" borderId="0" xfId="2" applyNumberFormat="1" applyFont="1" applyBorder="1" applyAlignment="1">
      <alignment vertical="center" wrapText="1"/>
    </xf>
    <xf numFmtId="3" fontId="20" fillId="0" borderId="0" xfId="3" applyNumberFormat="1" applyFont="1" applyFill="1" applyBorder="1" applyAlignment="1">
      <alignment vertical="center" wrapText="1"/>
    </xf>
    <xf numFmtId="3" fontId="20" fillId="0" borderId="0" xfId="4" applyNumberFormat="1" applyFont="1" applyFill="1" applyBorder="1" applyAlignment="1">
      <alignment vertical="center" wrapText="1"/>
    </xf>
    <xf numFmtId="3" fontId="20" fillId="0" borderId="0" xfId="5" applyNumberFormat="1" applyFont="1" applyFill="1" applyBorder="1" applyAlignment="1">
      <alignment vertical="center" wrapText="1"/>
    </xf>
    <xf numFmtId="0" fontId="19" fillId="0" borderId="0" xfId="0" applyFont="1" applyBorder="1" applyAlignment="1"/>
    <xf numFmtId="0" fontId="8" fillId="0" borderId="0" xfId="0" applyFont="1" applyAlignment="1">
      <alignment vertical="center"/>
    </xf>
    <xf numFmtId="0" fontId="19" fillId="0" borderId="0" xfId="0" applyFont="1" applyBorder="1" applyAlignment="1">
      <alignment vertical="top" wrapText="1"/>
    </xf>
    <xf numFmtId="3" fontId="20" fillId="0" borderId="0" xfId="3" applyNumberFormat="1" applyFont="1" applyFill="1" applyBorder="1" applyAlignment="1">
      <alignment vertical="top" wrapText="1"/>
    </xf>
    <xf numFmtId="3" fontId="20" fillId="0" borderId="0" xfId="4" applyNumberFormat="1" applyFont="1" applyFill="1" applyBorder="1" applyAlignment="1">
      <alignment vertical="top" wrapText="1"/>
    </xf>
    <xf numFmtId="3" fontId="20" fillId="0" borderId="0" xfId="5" applyNumberFormat="1" applyFont="1" applyFill="1" applyBorder="1" applyAlignment="1">
      <alignment vertical="top" wrapText="1"/>
    </xf>
    <xf numFmtId="0" fontId="25" fillId="0" borderId="0" xfId="0" applyFont="1" applyAlignment="1">
      <alignment vertical="top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0" fillId="0" borderId="13" xfId="0" applyFill="1" applyBorder="1" applyAlignment="1">
      <alignment horizontal="center" wrapText="1"/>
    </xf>
    <xf numFmtId="0" fontId="0" fillId="0" borderId="46" xfId="0" applyBorder="1" applyAlignment="1">
      <alignment wrapText="1"/>
    </xf>
    <xf numFmtId="0" fontId="0" fillId="0" borderId="47" xfId="0" applyBorder="1" applyAlignment="1">
      <alignment wrapText="1"/>
    </xf>
    <xf numFmtId="0" fontId="0" fillId="0" borderId="33" xfId="0" applyBorder="1"/>
    <xf numFmtId="0" fontId="0" fillId="0" borderId="39" xfId="0" applyBorder="1"/>
    <xf numFmtId="0" fontId="0" fillId="2" borderId="13" xfId="0" applyFill="1" applyBorder="1"/>
    <xf numFmtId="0" fontId="0" fillId="2" borderId="31" xfId="0" applyFill="1" applyBorder="1"/>
    <xf numFmtId="0" fontId="0" fillId="0" borderId="1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41" xfId="0" applyBorder="1" applyAlignment="1">
      <alignment wrapText="1"/>
    </xf>
    <xf numFmtId="0" fontId="0" fillId="0" borderId="41" xfId="0" applyBorder="1"/>
    <xf numFmtId="0" fontId="0" fillId="0" borderId="48" xfId="0" applyBorder="1" applyAlignment="1">
      <alignment wrapText="1"/>
    </xf>
    <xf numFmtId="0" fontId="0" fillId="0" borderId="49" xfId="0" applyBorder="1"/>
    <xf numFmtId="0" fontId="0" fillId="0" borderId="3" xfId="0" applyBorder="1"/>
    <xf numFmtId="0" fontId="0" fillId="0" borderId="36" xfId="0" applyBorder="1"/>
    <xf numFmtId="0" fontId="0" fillId="2" borderId="37" xfId="0" applyFill="1" applyBorder="1"/>
    <xf numFmtId="0" fontId="0" fillId="2" borderId="50" xfId="0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34" xfId="0" applyBorder="1"/>
    <xf numFmtId="0" fontId="0" fillId="2" borderId="14" xfId="0" applyFill="1" applyBorder="1"/>
    <xf numFmtId="0" fontId="0" fillId="2" borderId="11" xfId="0" applyFill="1" applyBorder="1"/>
    <xf numFmtId="0" fontId="0" fillId="2" borderId="38" xfId="0" applyFill="1" applyBorder="1"/>
    <xf numFmtId="165" fontId="0" fillId="2" borderId="13" xfId="0" applyNumberFormat="1" applyFill="1" applyBorder="1"/>
    <xf numFmtId="165" fontId="0" fillId="2" borderId="31" xfId="0" applyNumberFormat="1" applyFill="1" applyBorder="1"/>
    <xf numFmtId="0" fontId="0" fillId="0" borderId="48" xfId="0" applyBorder="1"/>
    <xf numFmtId="0" fontId="6" fillId="2" borderId="37" xfId="0" applyFont="1" applyFill="1" applyBorder="1"/>
    <xf numFmtId="0" fontId="0" fillId="0" borderId="46" xfId="0" applyBorder="1"/>
    <xf numFmtId="0" fontId="0" fillId="0" borderId="47" xfId="0" applyBorder="1"/>
    <xf numFmtId="0" fontId="6" fillId="2" borderId="43" xfId="0" applyFont="1" applyFill="1" applyBorder="1" applyAlignment="1"/>
    <xf numFmtId="0" fontId="6" fillId="2" borderId="51" xfId="0" applyFont="1" applyFill="1" applyBorder="1"/>
    <xf numFmtId="0" fontId="0" fillId="2" borderId="10" xfId="0" applyFill="1" applyBorder="1"/>
    <xf numFmtId="165" fontId="0" fillId="2" borderId="12" xfId="0" applyNumberFormat="1" applyFill="1" applyBorder="1"/>
    <xf numFmtId="0" fontId="0" fillId="0" borderId="46" xfId="0" applyFill="1" applyBorder="1" applyAlignment="1">
      <alignment wrapText="1"/>
    </xf>
    <xf numFmtId="0" fontId="0" fillId="0" borderId="47" xfId="0" applyFill="1" applyBorder="1" applyAlignment="1">
      <alignment wrapText="1"/>
    </xf>
    <xf numFmtId="0" fontId="0" fillId="0" borderId="33" xfId="0" applyFill="1" applyBorder="1" applyAlignment="1">
      <alignment wrapText="1"/>
    </xf>
    <xf numFmtId="0" fontId="0" fillId="0" borderId="39" xfId="0" applyFill="1" applyBorder="1" applyAlignment="1">
      <alignment wrapText="1"/>
    </xf>
    <xf numFmtId="0" fontId="0" fillId="0" borderId="33" xfId="0" applyFill="1" applyBorder="1"/>
    <xf numFmtId="0" fontId="0" fillId="0" borderId="39" xfId="0" applyFill="1" applyBorder="1"/>
    <xf numFmtId="0" fontId="0" fillId="0" borderId="48" xfId="0" applyFill="1" applyBorder="1" applyAlignment="1">
      <alignment wrapText="1"/>
    </xf>
    <xf numFmtId="0" fontId="0" fillId="0" borderId="41" xfId="0" applyFill="1" applyBorder="1" applyAlignment="1">
      <alignment wrapText="1"/>
    </xf>
    <xf numFmtId="0" fontId="0" fillId="0" borderId="41" xfId="0" applyFill="1" applyBorder="1"/>
    <xf numFmtId="0" fontId="0" fillId="0" borderId="49" xfId="0" applyFill="1" applyBorder="1"/>
    <xf numFmtId="0" fontId="0" fillId="0" borderId="34" xfId="0" applyFill="1" applyBorder="1"/>
    <xf numFmtId="0" fontId="0" fillId="0" borderId="3" xfId="0" applyFill="1" applyBorder="1"/>
    <xf numFmtId="0" fontId="0" fillId="0" borderId="36" xfId="0" applyFill="1" applyBorder="1"/>
    <xf numFmtId="0" fontId="0" fillId="2" borderId="37" xfId="0" applyFill="1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/>
    <xf numFmtId="0" fontId="0" fillId="0" borderId="31" xfId="0" applyFill="1" applyBorder="1"/>
    <xf numFmtId="0" fontId="0" fillId="0" borderId="47" xfId="0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wrapText="1"/>
    </xf>
    <xf numFmtId="0" fontId="0" fillId="2" borderId="40" xfId="0" applyFill="1" applyBorder="1"/>
    <xf numFmtId="0" fontId="6" fillId="2" borderId="42" xfId="0" applyFont="1" applyFill="1" applyBorder="1" applyAlignment="1">
      <alignment horizontal="left" vertical="center"/>
    </xf>
    <xf numFmtId="0" fontId="6" fillId="2" borderId="4" xfId="0" applyFont="1" applyFill="1" applyBorder="1"/>
    <xf numFmtId="0" fontId="0" fillId="0" borderId="33" xfId="0" applyBorder="1" applyAlignment="1">
      <alignment horizontal="center"/>
    </xf>
    <xf numFmtId="0" fontId="0" fillId="2" borderId="39" xfId="0" applyFill="1" applyBorder="1"/>
    <xf numFmtId="0" fontId="6" fillId="0" borderId="33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2" borderId="47" xfId="0" applyFill="1" applyBorder="1"/>
    <xf numFmtId="0" fontId="0" fillId="0" borderId="13" xfId="0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31" xfId="0" applyBorder="1" applyAlignment="1">
      <alignment wrapText="1"/>
    </xf>
    <xf numFmtId="0" fontId="0" fillId="2" borderId="36" xfId="0" applyFill="1" applyBorder="1"/>
    <xf numFmtId="0" fontId="0" fillId="2" borderId="11" xfId="0" applyFill="1" applyBorder="1" applyAlignment="1">
      <alignment horizontal="center"/>
    </xf>
    <xf numFmtId="0" fontId="6" fillId="2" borderId="11" xfId="0" applyFont="1" applyFill="1" applyBorder="1"/>
    <xf numFmtId="0" fontId="6" fillId="2" borderId="34" xfId="0" applyFont="1" applyFill="1" applyBorder="1" applyAlignment="1">
      <alignment vertical="center" wrapText="1"/>
    </xf>
    <xf numFmtId="0" fontId="6" fillId="2" borderId="15" xfId="0" applyFont="1" applyFill="1" applyBorder="1"/>
    <xf numFmtId="0" fontId="17" fillId="0" borderId="13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0" fillId="2" borderId="13" xfId="0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3" fillId="0" borderId="0" xfId="0" applyFont="1"/>
    <xf numFmtId="0" fontId="23" fillId="0" borderId="0" xfId="0" applyFont="1" applyAlignment="1">
      <alignment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left"/>
    </xf>
    <xf numFmtId="0" fontId="23" fillId="2" borderId="1" xfId="0" applyFont="1" applyFill="1" applyBorder="1"/>
    <xf numFmtId="0" fontId="23" fillId="2" borderId="54" xfId="0" applyFont="1" applyFill="1" applyBorder="1"/>
    <xf numFmtId="0" fontId="23" fillId="2" borderId="52" xfId="0" applyFont="1" applyFill="1" applyBorder="1"/>
    <xf numFmtId="0" fontId="23" fillId="2" borderId="1" xfId="1" applyNumberFormat="1" applyFont="1" applyFill="1" applyBorder="1"/>
    <xf numFmtId="165" fontId="23" fillId="2" borderId="1" xfId="0" applyNumberFormat="1" applyFont="1" applyFill="1" applyBorder="1"/>
    <xf numFmtId="165" fontId="23" fillId="2" borderId="54" xfId="0" applyNumberFormat="1" applyFont="1" applyFill="1" applyBorder="1"/>
    <xf numFmtId="0" fontId="23" fillId="0" borderId="33" xfId="0" applyFont="1" applyFill="1" applyBorder="1" applyAlignment="1">
      <alignment horizontal="left" wrapText="1"/>
    </xf>
    <xf numFmtId="0" fontId="23" fillId="0" borderId="1" xfId="1" applyNumberFormat="1" applyFont="1" applyFill="1" applyBorder="1"/>
    <xf numFmtId="165" fontId="23" fillId="0" borderId="1" xfId="0" applyNumberFormat="1" applyFont="1" applyFill="1" applyBorder="1"/>
    <xf numFmtId="165" fontId="23" fillId="0" borderId="39" xfId="0" applyNumberFormat="1" applyFont="1" applyFill="1" applyBorder="1"/>
    <xf numFmtId="165" fontId="23" fillId="0" borderId="33" xfId="0" applyNumberFormat="1" applyFont="1" applyFill="1" applyBorder="1"/>
    <xf numFmtId="165" fontId="23" fillId="0" borderId="8" xfId="0" applyNumberFormat="1" applyFont="1" applyFill="1" applyBorder="1"/>
    <xf numFmtId="0" fontId="23" fillId="0" borderId="33" xfId="0" applyFont="1" applyBorder="1" applyAlignment="1">
      <alignment horizontal="left" wrapText="1"/>
    </xf>
    <xf numFmtId="0" fontId="23" fillId="0" borderId="1" xfId="0" applyFont="1" applyBorder="1"/>
    <xf numFmtId="0" fontId="23" fillId="0" borderId="39" xfId="0" applyFont="1" applyBorder="1"/>
    <xf numFmtId="0" fontId="23" fillId="0" borderId="33" xfId="0" applyFont="1" applyBorder="1"/>
    <xf numFmtId="0" fontId="23" fillId="2" borderId="33" xfId="0" applyFont="1" applyFill="1" applyBorder="1" applyAlignment="1">
      <alignment horizontal="left" wrapText="1"/>
    </xf>
    <xf numFmtId="0" fontId="23" fillId="2" borderId="3" xfId="0" applyFont="1" applyFill="1" applyBorder="1"/>
    <xf numFmtId="0" fontId="23" fillId="2" borderId="36" xfId="0" applyFont="1" applyFill="1" applyBorder="1"/>
    <xf numFmtId="0" fontId="23" fillId="2" borderId="34" xfId="0" applyFont="1" applyFill="1" applyBorder="1"/>
    <xf numFmtId="0" fontId="23" fillId="2" borderId="27" xfId="0" applyFont="1" applyFill="1" applyBorder="1" applyAlignment="1">
      <alignment horizontal="left" wrapText="1"/>
    </xf>
    <xf numFmtId="165" fontId="23" fillId="2" borderId="13" xfId="1" applyNumberFormat="1" applyFont="1" applyFill="1" applyBorder="1"/>
    <xf numFmtId="165" fontId="23" fillId="2" borderId="31" xfId="1" applyNumberFormat="1" applyFont="1" applyFill="1" applyBorder="1"/>
    <xf numFmtId="165" fontId="23" fillId="2" borderId="51" xfId="1" applyNumberFormat="1" applyFont="1" applyFill="1" applyBorder="1"/>
    <xf numFmtId="0" fontId="23" fillId="0" borderId="0" xfId="0" applyFont="1" applyAlignment="1">
      <alignment horizontal="left"/>
    </xf>
    <xf numFmtId="165" fontId="23" fillId="2" borderId="41" xfId="0" applyNumberFormat="1" applyFont="1" applyFill="1" applyBorder="1"/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2" borderId="8" xfId="0" applyFont="1" applyFill="1" applyBorder="1"/>
    <xf numFmtId="165" fontId="23" fillId="2" borderId="8" xfId="0" applyNumberFormat="1" applyFont="1" applyFill="1" applyBorder="1"/>
    <xf numFmtId="0" fontId="23" fillId="0" borderId="8" xfId="0" applyFont="1" applyBorder="1"/>
    <xf numFmtId="0" fontId="23" fillId="2" borderId="17" xfId="0" applyFont="1" applyFill="1" applyBorder="1"/>
    <xf numFmtId="165" fontId="23" fillId="2" borderId="53" xfId="1" applyNumberFormat="1" applyFont="1" applyFill="1" applyBorder="1"/>
    <xf numFmtId="0" fontId="23" fillId="2" borderId="40" xfId="0" applyFont="1" applyFill="1" applyBorder="1" applyAlignment="1">
      <alignment horizontal="center" vertical="center" wrapText="1"/>
    </xf>
    <xf numFmtId="0" fontId="23" fillId="2" borderId="48" xfId="0" applyFont="1" applyFill="1" applyBorder="1" applyAlignment="1">
      <alignment horizontal="center" vertical="center" wrapText="1"/>
    </xf>
    <xf numFmtId="165" fontId="23" fillId="0" borderId="41" xfId="0" applyNumberFormat="1" applyFont="1" applyFill="1" applyBorder="1"/>
    <xf numFmtId="0" fontId="23" fillId="0" borderId="41" xfId="0" applyFont="1" applyBorder="1"/>
    <xf numFmtId="0" fontId="23" fillId="2" borderId="49" xfId="0" applyFont="1" applyFill="1" applyBorder="1"/>
    <xf numFmtId="165" fontId="23" fillId="2" borderId="42" xfId="1" applyNumberFormat="1" applyFont="1" applyFill="1" applyBorder="1"/>
    <xf numFmtId="165" fontId="23" fillId="2" borderId="52" xfId="0" applyNumberFormat="1" applyFont="1" applyFill="1" applyBorder="1"/>
    <xf numFmtId="0" fontId="8" fillId="0" borderId="0" xfId="0" applyFont="1" applyFill="1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55" xfId="0" applyBorder="1"/>
    <xf numFmtId="0" fontId="0" fillId="0" borderId="56" xfId="0" applyBorder="1"/>
    <xf numFmtId="0" fontId="6" fillId="2" borderId="33" xfId="0" applyFont="1" applyFill="1" applyBorder="1"/>
    <xf numFmtId="0" fontId="6" fillId="2" borderId="34" xfId="0" applyFont="1" applyFill="1" applyBorder="1"/>
    <xf numFmtId="0" fontId="6" fillId="2" borderId="57" xfId="0" applyFont="1" applyFill="1" applyBorder="1" applyAlignment="1">
      <alignment vertical="center" wrapText="1"/>
    </xf>
    <xf numFmtId="0" fontId="6" fillId="2" borderId="46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wrapText="1"/>
    </xf>
    <xf numFmtId="0" fontId="0" fillId="0" borderId="0" xfId="0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8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42" xfId="0" applyFill="1" applyBorder="1"/>
    <xf numFmtId="0" fontId="0" fillId="2" borderId="53" xfId="0" applyFill="1" applyBorder="1"/>
    <xf numFmtId="0" fontId="0" fillId="0" borderId="48" xfId="0" applyFill="1" applyBorder="1"/>
    <xf numFmtId="0" fontId="0" fillId="2" borderId="29" xfId="0" applyFill="1" applyBorder="1"/>
    <xf numFmtId="0" fontId="6" fillId="0" borderId="37" xfId="0" applyFont="1" applyFill="1" applyBorder="1" applyAlignment="1">
      <alignment horizontal="center" vertical="center" wrapText="1"/>
    </xf>
    <xf numFmtId="0" fontId="28" fillId="0" borderId="1" xfId="0" applyFont="1" applyBorder="1"/>
    <xf numFmtId="0" fontId="29" fillId="0" borderId="0" xfId="0" applyFont="1" applyFill="1" applyBorder="1"/>
    <xf numFmtId="0" fontId="30" fillId="0" borderId="0" xfId="0" applyFont="1" applyFill="1" applyBorder="1"/>
    <xf numFmtId="0" fontId="29" fillId="0" borderId="0" xfId="0" applyFont="1" applyFill="1" applyAlignment="1">
      <alignment horizontal="center"/>
    </xf>
    <xf numFmtId="0" fontId="30" fillId="0" borderId="0" xfId="0" applyFont="1"/>
    <xf numFmtId="0" fontId="29" fillId="0" borderId="0" xfId="0" applyFont="1" applyBorder="1"/>
    <xf numFmtId="0" fontId="31" fillId="0" borderId="0" xfId="0" applyFont="1" applyAlignment="1">
      <alignment horizontal="center"/>
    </xf>
    <xf numFmtId="0" fontId="30" fillId="0" borderId="0" xfId="0" applyFont="1" applyBorder="1"/>
    <xf numFmtId="0" fontId="32" fillId="0" borderId="0" xfId="0" applyFont="1" applyBorder="1" applyAlignment="1">
      <alignment vertical="top" wrapText="1"/>
    </xf>
    <xf numFmtId="0" fontId="30" fillId="0" borderId="16" xfId="0" applyFont="1" applyBorder="1" applyAlignment="1">
      <alignment horizontal="center"/>
    </xf>
    <xf numFmtId="0" fontId="30" fillId="2" borderId="1" xfId="0" applyFont="1" applyFill="1" applyBorder="1"/>
    <xf numFmtId="0" fontId="6" fillId="0" borderId="60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0" fillId="0" borderId="62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21" xfId="0" applyFill="1" applyBorder="1"/>
    <xf numFmtId="0" fontId="0" fillId="0" borderId="30" xfId="0" applyFill="1" applyBorder="1"/>
    <xf numFmtId="0" fontId="0" fillId="2" borderId="12" xfId="0" applyFill="1" applyBorder="1"/>
    <xf numFmtId="0" fontId="6" fillId="0" borderId="14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vertical="center"/>
    </xf>
    <xf numFmtId="0" fontId="18" fillId="3" borderId="4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horizontal="right" vertical="center" wrapText="1"/>
    </xf>
    <xf numFmtId="164" fontId="18" fillId="3" borderId="4" xfId="8" applyFont="1" applyFill="1" applyBorder="1" applyAlignment="1">
      <alignment horizontal="right" vertical="center" wrapText="1"/>
    </xf>
    <xf numFmtId="0" fontId="18" fillId="3" borderId="4" xfId="0" applyFont="1" applyFill="1" applyBorder="1" applyAlignment="1">
      <alignment horizontal="right" vertical="center"/>
    </xf>
    <xf numFmtId="0" fontId="18" fillId="3" borderId="1" xfId="0" applyFont="1" applyFill="1" applyBorder="1" applyAlignment="1">
      <alignment vertical="center"/>
    </xf>
    <xf numFmtId="0" fontId="18" fillId="3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right" vertical="center" wrapText="1"/>
    </xf>
    <xf numFmtId="0" fontId="18" fillId="3" borderId="1" xfId="0" applyFont="1" applyFill="1" applyBorder="1" applyAlignment="1">
      <alignment horizontal="right" vertical="center"/>
    </xf>
    <xf numFmtId="0" fontId="18" fillId="3" borderId="63" xfId="0" applyFont="1" applyFill="1" applyBorder="1" applyAlignment="1">
      <alignment vertical="center"/>
    </xf>
    <xf numFmtId="0" fontId="18" fillId="3" borderId="63" xfId="0" applyFont="1" applyFill="1" applyBorder="1" applyAlignment="1">
      <alignment horizontal="left" vertical="center"/>
    </xf>
    <xf numFmtId="0" fontId="18" fillId="3" borderId="63" xfId="0" applyFont="1" applyFill="1" applyBorder="1" applyAlignment="1">
      <alignment vertical="center" wrapText="1"/>
    </xf>
    <xf numFmtId="0" fontId="18" fillId="3" borderId="63" xfId="0" applyFont="1" applyFill="1" applyBorder="1" applyAlignment="1">
      <alignment horizontal="right" vertical="center" wrapText="1"/>
    </xf>
    <xf numFmtId="0" fontId="18" fillId="3" borderId="63" xfId="0" applyFont="1" applyFill="1" applyBorder="1" applyAlignment="1">
      <alignment horizontal="right" vertical="center"/>
    </xf>
    <xf numFmtId="0" fontId="18" fillId="3" borderId="4" xfId="0" applyFont="1" applyFill="1" applyBorder="1" applyAlignment="1">
      <alignment horizontal="left" vertical="center" wrapText="1"/>
    </xf>
    <xf numFmtId="0" fontId="34" fillId="3" borderId="64" xfId="0" applyFont="1" applyFill="1" applyBorder="1" applyAlignment="1">
      <alignment vertical="center" wrapText="1"/>
    </xf>
    <xf numFmtId="0" fontId="34" fillId="3" borderId="64" xfId="0" applyFont="1" applyFill="1" applyBorder="1" applyAlignment="1">
      <alignment horizontal="left" vertical="center"/>
    </xf>
    <xf numFmtId="0" fontId="18" fillId="3" borderId="0" xfId="0" applyFont="1" applyFill="1" applyAlignment="1">
      <alignment vertical="center" wrapText="1"/>
    </xf>
    <xf numFmtId="14" fontId="34" fillId="3" borderId="64" xfId="0" applyNumberFormat="1" applyFont="1" applyFill="1" applyBorder="1" applyAlignment="1">
      <alignment horizontal="right" vertical="center" wrapText="1"/>
    </xf>
    <xf numFmtId="4" fontId="34" fillId="3" borderId="64" xfId="0" applyNumberFormat="1" applyFont="1" applyFill="1" applyBorder="1" applyAlignment="1">
      <alignment horizontal="right" vertical="center"/>
    </xf>
    <xf numFmtId="0" fontId="34" fillId="3" borderId="65" xfId="0" applyFont="1" applyFill="1" applyBorder="1" applyAlignment="1">
      <alignment vertical="center" wrapText="1"/>
    </xf>
    <xf numFmtId="0" fontId="34" fillId="3" borderId="65" xfId="0" applyFont="1" applyFill="1" applyBorder="1" applyAlignment="1">
      <alignment horizontal="left" vertical="center"/>
    </xf>
    <xf numFmtId="14" fontId="34" fillId="3" borderId="65" xfId="0" applyNumberFormat="1" applyFont="1" applyFill="1" applyBorder="1" applyAlignment="1">
      <alignment horizontal="right" vertical="center" wrapText="1"/>
    </xf>
    <xf numFmtId="4" fontId="34" fillId="3" borderId="65" xfId="0" applyNumberFormat="1" applyFont="1" applyFill="1" applyBorder="1" applyAlignment="1">
      <alignment horizontal="right" vertical="center"/>
    </xf>
    <xf numFmtId="0" fontId="34" fillId="3" borderId="65" xfId="0" applyFont="1" applyFill="1" applyBorder="1" applyAlignment="1">
      <alignment horizontal="right" vertical="center" wrapText="1"/>
    </xf>
    <xf numFmtId="0" fontId="18" fillId="3" borderId="65" xfId="0" applyFont="1" applyFill="1" applyBorder="1" applyAlignment="1">
      <alignment vertical="center" wrapText="1"/>
    </xf>
    <xf numFmtId="0" fontId="18" fillId="3" borderId="65" xfId="0" applyFont="1" applyFill="1" applyBorder="1" applyAlignment="1">
      <alignment horizontal="left" vertical="center"/>
    </xf>
    <xf numFmtId="4" fontId="18" fillId="3" borderId="65" xfId="0" applyNumberFormat="1" applyFont="1" applyFill="1" applyBorder="1" applyAlignment="1">
      <alignment horizontal="right" vertical="center"/>
    </xf>
    <xf numFmtId="0" fontId="34" fillId="3" borderId="67" xfId="0" applyFont="1" applyFill="1" applyBorder="1" applyAlignment="1">
      <alignment vertical="center" wrapText="1"/>
    </xf>
    <xf numFmtId="0" fontId="34" fillId="3" borderId="70" xfId="0" applyFont="1" applyFill="1" applyBorder="1" applyAlignment="1">
      <alignment vertical="center" wrapText="1"/>
    </xf>
    <xf numFmtId="0" fontId="34" fillId="3" borderId="66" xfId="0" applyFont="1" applyFill="1" applyBorder="1" applyAlignment="1">
      <alignment vertical="center" wrapText="1"/>
    </xf>
    <xf numFmtId="0" fontId="35" fillId="3" borderId="1" xfId="0" applyFont="1" applyFill="1" applyBorder="1" applyAlignment="1">
      <alignment vertical="center" wrapText="1"/>
    </xf>
    <xf numFmtId="0" fontId="34" fillId="3" borderId="68" xfId="0" applyFont="1" applyFill="1" applyBorder="1" applyAlignment="1">
      <alignment horizontal="right" vertical="center" wrapText="1"/>
    </xf>
    <xf numFmtId="0" fontId="34" fillId="4" borderId="65" xfId="0" applyFont="1" applyFill="1" applyBorder="1" applyAlignment="1">
      <alignment vertical="center" wrapText="1"/>
    </xf>
    <xf numFmtId="4" fontId="34" fillId="4" borderId="65" xfId="0" applyNumberFormat="1" applyFont="1" applyFill="1" applyBorder="1" applyAlignment="1">
      <alignment horizontal="right" vertical="center"/>
    </xf>
    <xf numFmtId="0" fontId="18" fillId="3" borderId="4" xfId="0" applyFont="1" applyFill="1" applyBorder="1" applyAlignment="1">
      <alignment horizontal="center" vertical="center" wrapText="1"/>
    </xf>
    <xf numFmtId="14" fontId="18" fillId="3" borderId="4" xfId="0" applyNumberFormat="1" applyFont="1" applyFill="1" applyBorder="1" applyAlignment="1">
      <alignment horizontal="right" vertical="center" wrapText="1"/>
    </xf>
    <xf numFmtId="4" fontId="18" fillId="3" borderId="4" xfId="8" applyNumberFormat="1" applyFont="1" applyFill="1" applyBorder="1" applyAlignment="1">
      <alignment horizontal="right" vertical="center" wrapText="1"/>
    </xf>
    <xf numFmtId="0" fontId="18" fillId="3" borderId="1" xfId="0" applyFont="1" applyFill="1" applyBorder="1" applyAlignment="1">
      <alignment horizontal="center" vertical="center" wrapText="1"/>
    </xf>
    <xf numFmtId="4" fontId="34" fillId="3" borderId="65" xfId="0" applyNumberFormat="1" applyFont="1" applyFill="1" applyBorder="1" applyAlignment="1">
      <alignment horizontal="right" vertical="center" wrapText="1"/>
    </xf>
    <xf numFmtId="4" fontId="18" fillId="3" borderId="65" xfId="0" applyNumberFormat="1" applyFont="1" applyFill="1" applyBorder="1" applyAlignment="1">
      <alignment horizontal="right" vertical="center" wrapText="1"/>
    </xf>
    <xf numFmtId="14" fontId="18" fillId="3" borderId="65" xfId="0" applyNumberFormat="1" applyFont="1" applyFill="1" applyBorder="1" applyAlignment="1">
      <alignment horizontal="right" vertical="center" wrapText="1"/>
    </xf>
    <xf numFmtId="14" fontId="34" fillId="3" borderId="66" xfId="0" applyNumberFormat="1" applyFont="1" applyFill="1" applyBorder="1" applyAlignment="1">
      <alignment horizontal="right" vertical="center" wrapText="1"/>
    </xf>
    <xf numFmtId="4" fontId="34" fillId="3" borderId="66" xfId="0" applyNumberFormat="1" applyFont="1" applyFill="1" applyBorder="1" applyAlignment="1">
      <alignment horizontal="right" vertical="center" wrapText="1"/>
    </xf>
    <xf numFmtId="0" fontId="34" fillId="3" borderId="1" xfId="0" applyFont="1" applyFill="1" applyBorder="1" applyAlignment="1">
      <alignment vertical="center" wrapText="1"/>
    </xf>
    <xf numFmtId="14" fontId="34" fillId="3" borderId="1" xfId="0" applyNumberFormat="1" applyFont="1" applyFill="1" applyBorder="1" applyAlignment="1">
      <alignment horizontal="right" vertical="center" wrapText="1"/>
    </xf>
    <xf numFmtId="4" fontId="18" fillId="3" borderId="1" xfId="0" applyNumberFormat="1" applyFont="1" applyFill="1" applyBorder="1" applyAlignment="1">
      <alignment horizontal="right" vertical="center" wrapText="1"/>
    </xf>
    <xf numFmtId="4" fontId="34" fillId="3" borderId="1" xfId="0" applyNumberFormat="1" applyFont="1" applyFill="1" applyBorder="1" applyAlignment="1">
      <alignment horizontal="right" vertical="center" wrapText="1"/>
    </xf>
    <xf numFmtId="14" fontId="18" fillId="3" borderId="1" xfId="0" applyNumberFormat="1" applyFont="1" applyFill="1" applyBorder="1" applyAlignment="1">
      <alignment horizontal="right" vertical="center" wrapText="1"/>
    </xf>
    <xf numFmtId="14" fontId="35" fillId="3" borderId="1" xfId="0" applyNumberFormat="1" applyFont="1" applyFill="1" applyBorder="1" applyAlignment="1">
      <alignment horizontal="right" vertical="center" wrapText="1"/>
    </xf>
    <xf numFmtId="4" fontId="18" fillId="3" borderId="1" xfId="0" applyNumberFormat="1" applyFont="1" applyFill="1" applyBorder="1" applyAlignment="1">
      <alignment vertical="center" wrapText="1"/>
    </xf>
    <xf numFmtId="0" fontId="34" fillId="3" borderId="65" xfId="0" applyFont="1" applyFill="1" applyBorder="1" applyAlignment="1">
      <alignment horizontal="center" vertical="center"/>
    </xf>
    <xf numFmtId="0" fontId="34" fillId="3" borderId="65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63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34" fillId="3" borderId="64" xfId="0" applyFont="1" applyFill="1" applyBorder="1" applyAlignment="1">
      <alignment horizontal="center" vertical="center"/>
    </xf>
    <xf numFmtId="0" fontId="34" fillId="3" borderId="66" xfId="0" applyFont="1" applyFill="1" applyBorder="1" applyAlignment="1">
      <alignment horizontal="center" vertical="center"/>
    </xf>
    <xf numFmtId="0" fontId="34" fillId="3" borderId="68" xfId="0" applyFont="1" applyFill="1" applyBorder="1" applyAlignment="1">
      <alignment horizontal="center" vertical="center"/>
    </xf>
    <xf numFmtId="0" fontId="34" fillId="3" borderId="69" xfId="0" applyFont="1" applyFill="1" applyBorder="1" applyAlignment="1">
      <alignment horizontal="center" vertical="center"/>
    </xf>
    <xf numFmtId="0" fontId="18" fillId="3" borderId="46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left" vertical="center" wrapText="1" indent="1"/>
    </xf>
    <xf numFmtId="0" fontId="18" fillId="3" borderId="4" xfId="9" applyFont="1" applyFill="1" applyBorder="1" applyAlignment="1">
      <alignment horizontal="left" vertical="center" wrapText="1" indent="1"/>
    </xf>
    <xf numFmtId="0" fontId="18" fillId="3" borderId="4" xfId="0" applyFont="1" applyFill="1" applyBorder="1" applyAlignment="1">
      <alignment horizontal="left" vertical="center" wrapText="1" indent="1"/>
    </xf>
    <xf numFmtId="0" fontId="18" fillId="3" borderId="47" xfId="0" applyFont="1" applyFill="1" applyBorder="1" applyAlignment="1">
      <alignment horizontal="left" vertical="center" wrapText="1" indent="1"/>
    </xf>
    <xf numFmtId="0" fontId="18" fillId="3" borderId="3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 indent="1"/>
    </xf>
    <xf numFmtId="0" fontId="18" fillId="3" borderId="1" xfId="0" applyFont="1" applyFill="1" applyBorder="1" applyAlignment="1">
      <alignment horizontal="left" vertical="center" wrapText="1" indent="1"/>
    </xf>
    <xf numFmtId="0" fontId="18" fillId="3" borderId="39" xfId="0" applyFont="1" applyFill="1" applyBorder="1" applyAlignment="1">
      <alignment horizontal="left" vertical="center" wrapText="1" indent="1"/>
    </xf>
    <xf numFmtId="0" fontId="18" fillId="3" borderId="33" xfId="0" applyFont="1" applyFill="1" applyBorder="1" applyAlignment="1">
      <alignment horizontal="center" vertical="center" wrapText="1"/>
    </xf>
    <xf numFmtId="49" fontId="18" fillId="3" borderId="39" xfId="0" applyNumberFormat="1" applyFont="1" applyFill="1" applyBorder="1" applyAlignment="1">
      <alignment horizontal="left" vertical="center" indent="1"/>
    </xf>
    <xf numFmtId="14" fontId="18" fillId="3" borderId="39" xfId="0" applyNumberFormat="1" applyFont="1" applyFill="1" applyBorder="1" applyAlignment="1">
      <alignment horizontal="left" vertical="center" wrapText="1" indent="1"/>
    </xf>
    <xf numFmtId="0" fontId="17" fillId="3" borderId="1" xfId="9" applyFont="1" applyFill="1" applyBorder="1" applyAlignment="1">
      <alignment horizontal="left" vertical="center" wrapText="1" indent="1"/>
    </xf>
    <xf numFmtId="0" fontId="18" fillId="3" borderId="1" xfId="9" applyFont="1" applyFill="1" applyBorder="1" applyAlignment="1">
      <alignment horizontal="left" vertical="center" wrapText="1" indent="1"/>
    </xf>
    <xf numFmtId="14" fontId="18" fillId="3" borderId="39" xfId="0" applyNumberFormat="1" applyFont="1" applyFill="1" applyBorder="1" applyAlignment="1">
      <alignment horizontal="left" vertical="center" indent="1"/>
    </xf>
    <xf numFmtId="0" fontId="18" fillId="3" borderId="12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left" vertical="center" wrapText="1" indent="1"/>
    </xf>
    <xf numFmtId="0" fontId="18" fillId="3" borderId="13" xfId="9" applyFont="1" applyFill="1" applyBorder="1" applyAlignment="1">
      <alignment horizontal="left" vertical="center" wrapText="1" indent="1"/>
    </xf>
    <xf numFmtId="0" fontId="18" fillId="3" borderId="13" xfId="0" applyFont="1" applyFill="1" applyBorder="1" applyAlignment="1">
      <alignment horizontal="left" vertical="center" wrapText="1" indent="1"/>
    </xf>
    <xf numFmtId="14" fontId="18" fillId="3" borderId="31" xfId="0" applyNumberFormat="1" applyFont="1" applyFill="1" applyBorder="1" applyAlignment="1">
      <alignment horizontal="left" vertical="center" indent="1"/>
    </xf>
    <xf numFmtId="4" fontId="34" fillId="6" borderId="65" xfId="0" applyNumberFormat="1" applyFont="1" applyFill="1" applyBorder="1" applyAlignment="1">
      <alignment horizontal="right" vertical="center"/>
    </xf>
    <xf numFmtId="0" fontId="18" fillId="5" borderId="4" xfId="0" applyFont="1" applyFill="1" applyBorder="1" applyAlignment="1">
      <alignment vertical="center"/>
    </xf>
    <xf numFmtId="0" fontId="18" fillId="5" borderId="4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vertical="center"/>
    </xf>
    <xf numFmtId="0" fontId="18" fillId="5" borderId="0" xfId="0" applyFont="1" applyFill="1" applyAlignment="1">
      <alignment vertical="center"/>
    </xf>
    <xf numFmtId="0" fontId="18" fillId="5" borderId="3" xfId="0" applyFont="1" applyFill="1" applyBorder="1" applyAlignment="1">
      <alignment vertical="center"/>
    </xf>
    <xf numFmtId="0" fontId="18" fillId="5" borderId="3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4" fontId="18" fillId="5" borderId="1" xfId="0" applyNumberFormat="1" applyFont="1" applyFill="1" applyBorder="1" applyAlignment="1">
      <alignment vertical="center" wrapText="1"/>
    </xf>
    <xf numFmtId="0" fontId="34" fillId="4" borderId="70" xfId="0" applyFont="1" applyFill="1" applyBorder="1" applyAlignment="1">
      <alignment horizontal="center" vertical="center"/>
    </xf>
    <xf numFmtId="0" fontId="34" fillId="4" borderId="68" xfId="0" applyFont="1" applyFill="1" applyBorder="1" applyAlignment="1">
      <alignment horizontal="right" vertical="center" wrapText="1"/>
    </xf>
    <xf numFmtId="0" fontId="34" fillId="3" borderId="66" xfId="0" applyFont="1" applyFill="1" applyBorder="1" applyAlignment="1">
      <alignment horizontal="left" vertical="center"/>
    </xf>
    <xf numFmtId="0" fontId="34" fillId="3" borderId="71" xfId="0" applyFont="1" applyFill="1" applyBorder="1" applyAlignment="1">
      <alignment vertical="center" wrapText="1"/>
    </xf>
    <xf numFmtId="0" fontId="34" fillId="3" borderId="1" xfId="0" applyFont="1" applyFill="1" applyBorder="1" applyAlignment="1">
      <alignment horizontal="left" vertical="center"/>
    </xf>
    <xf numFmtId="0" fontId="34" fillId="4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horizontal="center" vertical="center" wrapText="1"/>
    </xf>
    <xf numFmtId="14" fontId="18" fillId="5" borderId="1" xfId="0" applyNumberFormat="1" applyFont="1" applyFill="1" applyBorder="1" applyAlignment="1">
      <alignment horizontal="right" vertical="center" wrapText="1"/>
    </xf>
    <xf numFmtId="0" fontId="18" fillId="5" borderId="1" xfId="0" applyFont="1" applyFill="1" applyBorder="1" applyAlignment="1">
      <alignment horizontal="right" vertical="center" wrapText="1"/>
    </xf>
    <xf numFmtId="17" fontId="18" fillId="5" borderId="4" xfId="0" applyNumberFormat="1" applyFont="1" applyFill="1" applyBorder="1" applyAlignment="1">
      <alignment horizontal="right" vertical="center" wrapText="1"/>
    </xf>
    <xf numFmtId="0" fontId="18" fillId="5" borderId="4" xfId="0" applyFont="1" applyFill="1" applyBorder="1" applyAlignment="1">
      <alignment horizontal="right" vertical="center" wrapText="1"/>
    </xf>
    <xf numFmtId="14" fontId="18" fillId="5" borderId="4" xfId="0" applyNumberFormat="1" applyFont="1" applyFill="1" applyBorder="1" applyAlignment="1">
      <alignment horizontal="right" vertical="center" wrapText="1"/>
    </xf>
    <xf numFmtId="0" fontId="18" fillId="5" borderId="4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14" fontId="18" fillId="5" borderId="8" xfId="0" applyNumberFormat="1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17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right" vertical="center" wrapText="1"/>
    </xf>
    <xf numFmtId="0" fontId="18" fillId="5" borderId="19" xfId="0" applyFont="1" applyFill="1" applyBorder="1" applyAlignment="1">
      <alignment horizontal="right" vertical="center" wrapText="1"/>
    </xf>
    <xf numFmtId="0" fontId="37" fillId="0" borderId="1" xfId="0" applyFont="1" applyBorder="1" applyAlignment="1">
      <alignment vertical="center"/>
    </xf>
    <xf numFmtId="0" fontId="18" fillId="7" borderId="1" xfId="0" applyFont="1" applyFill="1" applyBorder="1" applyAlignment="1">
      <alignment vertical="center"/>
    </xf>
    <xf numFmtId="0" fontId="18" fillId="7" borderId="4" xfId="0" applyFont="1" applyFill="1" applyBorder="1" applyAlignment="1">
      <alignment horizontal="left" vertical="center" wrapText="1"/>
    </xf>
    <xf numFmtId="0" fontId="18" fillId="7" borderId="4" xfId="0" applyFont="1" applyFill="1" applyBorder="1" applyAlignment="1">
      <alignment vertical="center" wrapText="1"/>
    </xf>
    <xf numFmtId="0" fontId="18" fillId="7" borderId="1" xfId="0" applyFont="1" applyFill="1" applyBorder="1" applyAlignment="1">
      <alignment horizontal="left" vertical="center" wrapText="1"/>
    </xf>
    <xf numFmtId="0" fontId="18" fillId="7" borderId="1" xfId="0" applyFont="1" applyFill="1" applyBorder="1" applyAlignment="1">
      <alignment vertical="center" wrapText="1"/>
    </xf>
    <xf numFmtId="4" fontId="18" fillId="7" borderId="1" xfId="0" applyNumberFormat="1" applyFont="1" applyFill="1" applyBorder="1" applyAlignment="1">
      <alignment vertical="center" wrapText="1"/>
    </xf>
    <xf numFmtId="0" fontId="37" fillId="7" borderId="1" xfId="0" applyFont="1" applyFill="1" applyBorder="1" applyAlignment="1">
      <alignment vertical="center"/>
    </xf>
    <xf numFmtId="0" fontId="34" fillId="7" borderId="1" xfId="0" applyFont="1" applyFill="1" applyBorder="1" applyAlignment="1">
      <alignment vertical="center" wrapText="1"/>
    </xf>
    <xf numFmtId="0" fontId="18" fillId="7" borderId="4" xfId="0" applyFont="1" applyFill="1" applyBorder="1" applyAlignment="1">
      <alignment vertical="center"/>
    </xf>
    <xf numFmtId="0" fontId="18" fillId="7" borderId="1" xfId="12" applyFont="1" applyFill="1" applyBorder="1" applyAlignment="1">
      <alignment vertical="center" wrapText="1"/>
    </xf>
    <xf numFmtId="0" fontId="18" fillId="7" borderId="1" xfId="14" applyFont="1" applyFill="1" applyBorder="1" applyAlignment="1">
      <alignment vertical="center" wrapText="1"/>
    </xf>
    <xf numFmtId="0" fontId="18" fillId="7" borderId="1" xfId="16" applyFont="1" applyFill="1" applyBorder="1" applyAlignment="1">
      <alignment vertical="center" wrapText="1"/>
    </xf>
    <xf numFmtId="4" fontId="34" fillId="8" borderId="65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vertical="center" wrapText="1"/>
    </xf>
    <xf numFmtId="0" fontId="18" fillId="7" borderId="1" xfId="0" applyFont="1" applyFill="1" applyBorder="1" applyAlignment="1">
      <alignment horizontal="center" vertical="center"/>
    </xf>
    <xf numFmtId="0" fontId="18" fillId="7" borderId="1" xfId="11" applyFont="1" applyFill="1" applyBorder="1" applyAlignment="1">
      <alignment vertical="center" wrapText="1"/>
    </xf>
    <xf numFmtId="0" fontId="17" fillId="7" borderId="1" xfId="0" applyFont="1" applyFill="1" applyBorder="1" applyAlignment="1">
      <alignment horizontal="left" vertical="center" wrapText="1"/>
    </xf>
    <xf numFmtId="0" fontId="18" fillId="7" borderId="1" xfId="0" applyFont="1" applyFill="1" applyBorder="1" applyAlignment="1">
      <alignment horizontal="right" vertical="center" wrapText="1"/>
    </xf>
    <xf numFmtId="0" fontId="35" fillId="7" borderId="1" xfId="0" applyFont="1" applyFill="1" applyBorder="1" applyAlignment="1">
      <alignment horizontal="right" vertical="center" wrapText="1"/>
    </xf>
    <xf numFmtId="0" fontId="34" fillId="7" borderId="1" xfId="0" applyFont="1" applyFill="1" applyBorder="1" applyAlignment="1">
      <alignment horizontal="right" vertical="center" wrapText="1"/>
    </xf>
    <xf numFmtId="4" fontId="18" fillId="7" borderId="1" xfId="0" applyNumberFormat="1" applyFont="1" applyFill="1" applyBorder="1" applyAlignment="1">
      <alignment horizontal="right" vertical="center" wrapText="1"/>
    </xf>
    <xf numFmtId="0" fontId="18" fillId="7" borderId="4" xfId="0" applyFont="1" applyFill="1" applyBorder="1" applyAlignment="1">
      <alignment horizontal="right" vertical="center" wrapText="1"/>
    </xf>
    <xf numFmtId="166" fontId="18" fillId="7" borderId="1" xfId="10" applyNumberFormat="1" applyFont="1" applyFill="1" applyBorder="1" applyAlignment="1">
      <alignment horizontal="right" vertical="center" wrapText="1"/>
    </xf>
    <xf numFmtId="166" fontId="18" fillId="7" borderId="1" xfId="13" applyNumberFormat="1" applyFont="1" applyFill="1" applyBorder="1" applyAlignment="1">
      <alignment horizontal="right" vertical="center" wrapText="1"/>
    </xf>
    <xf numFmtId="166" fontId="18" fillId="7" borderId="1" xfId="15" applyNumberFormat="1" applyFont="1" applyFill="1" applyBorder="1" applyAlignment="1">
      <alignment horizontal="right" vertical="center" wrapText="1"/>
    </xf>
    <xf numFmtId="166" fontId="18" fillId="7" borderId="1" xfId="17" applyNumberFormat="1" applyFont="1" applyFill="1" applyBorder="1" applyAlignment="1">
      <alignment horizontal="right" vertical="center" wrapText="1"/>
    </xf>
    <xf numFmtId="14" fontId="18" fillId="7" borderId="1" xfId="0" applyNumberFormat="1" applyFont="1" applyFill="1" applyBorder="1" applyAlignment="1">
      <alignment horizontal="right" vertical="center" wrapText="1"/>
    </xf>
    <xf numFmtId="0" fontId="18" fillId="7" borderId="3" xfId="12" applyFont="1" applyFill="1" applyBorder="1" applyAlignment="1">
      <alignment vertical="center" wrapText="1"/>
    </xf>
    <xf numFmtId="0" fontId="18" fillId="7" borderId="3" xfId="11" applyFont="1" applyFill="1" applyBorder="1" applyAlignment="1">
      <alignment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8" fillId="7" borderId="1" xfId="15" applyFont="1" applyFill="1" applyBorder="1" applyAlignment="1">
      <alignment vertical="center" wrapText="1"/>
    </xf>
    <xf numFmtId="166" fontId="18" fillId="7" borderId="1" xfId="18" applyNumberFormat="1" applyFont="1" applyFill="1" applyBorder="1" applyAlignment="1">
      <alignment horizontal="left" vertical="center" wrapText="1"/>
    </xf>
    <xf numFmtId="166" fontId="18" fillId="7" borderId="1" xfId="15" applyNumberFormat="1" applyFont="1" applyFill="1" applyBorder="1" applyAlignment="1">
      <alignment horizontal="left" vertical="center" wrapText="1"/>
    </xf>
    <xf numFmtId="0" fontId="18" fillId="7" borderId="1" xfId="18" applyFont="1" applyFill="1" applyBorder="1" applyAlignment="1">
      <alignment vertical="center" wrapText="1"/>
    </xf>
    <xf numFmtId="166" fontId="18" fillId="7" borderId="1" xfId="22" applyNumberFormat="1" applyFont="1" applyFill="1" applyBorder="1" applyAlignment="1">
      <alignment horizontal="left" vertical="center" wrapText="1"/>
    </xf>
    <xf numFmtId="0" fontId="18" fillId="7" borderId="3" xfId="15" applyFont="1" applyFill="1" applyBorder="1" applyAlignment="1">
      <alignment vertical="center" wrapText="1"/>
    </xf>
    <xf numFmtId="166" fontId="18" fillId="7" borderId="1" xfId="17" applyNumberFormat="1" applyFont="1" applyFill="1" applyBorder="1" applyAlignment="1">
      <alignment horizontal="left" vertical="center" wrapText="1"/>
    </xf>
    <xf numFmtId="0" fontId="18" fillId="7" borderId="1" xfId="23" applyFont="1" applyFill="1" applyBorder="1" applyAlignment="1">
      <alignment vertical="center" wrapText="1"/>
    </xf>
    <xf numFmtId="166" fontId="18" fillId="7" borderId="1" xfId="24" applyNumberFormat="1" applyFont="1" applyFill="1" applyBorder="1" applyAlignment="1">
      <alignment horizontal="left" vertical="center" wrapText="1"/>
    </xf>
    <xf numFmtId="0" fontId="18" fillId="7" borderId="1" xfId="24" applyFont="1" applyFill="1" applyBorder="1" applyAlignment="1">
      <alignment vertical="center" wrapText="1"/>
    </xf>
    <xf numFmtId="0" fontId="18" fillId="7" borderId="1" xfId="21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 wrapText="1"/>
    </xf>
    <xf numFmtId="0" fontId="18" fillId="7" borderId="1" xfId="11" applyFont="1" applyFill="1" applyBorder="1" applyAlignment="1">
      <alignment horizontal="left" vertical="center" wrapText="1"/>
    </xf>
    <xf numFmtId="0" fontId="18" fillId="7" borderId="1" xfId="12" applyFont="1" applyFill="1" applyBorder="1" applyAlignment="1">
      <alignment horizontal="left" vertical="center" wrapText="1"/>
    </xf>
    <xf numFmtId="0" fontId="18" fillId="7" borderId="1" xfId="21" applyFont="1" applyFill="1" applyBorder="1" applyAlignment="1">
      <alignment horizontal="center" vertical="center"/>
    </xf>
    <xf numFmtId="166" fontId="18" fillId="7" borderId="1" xfId="19" applyNumberFormat="1" applyFont="1" applyFill="1" applyBorder="1" applyAlignment="1">
      <alignment horizontal="left" vertical="center" wrapText="1"/>
    </xf>
    <xf numFmtId="166" fontId="18" fillId="7" borderId="1" xfId="10" applyNumberFormat="1" applyFont="1" applyFill="1" applyBorder="1" applyAlignment="1">
      <alignment horizontal="left" vertical="center" wrapText="1"/>
    </xf>
    <xf numFmtId="0" fontId="18" fillId="7" borderId="1" xfId="10" applyFont="1" applyFill="1" applyBorder="1" applyAlignment="1">
      <alignment vertical="center" wrapText="1"/>
    </xf>
    <xf numFmtId="166" fontId="18" fillId="7" borderId="1" xfId="13" applyNumberFormat="1" applyFont="1" applyFill="1" applyBorder="1" applyAlignment="1">
      <alignment horizontal="left" vertical="center" wrapText="1"/>
    </xf>
    <xf numFmtId="0" fontId="18" fillId="7" borderId="0" xfId="14" applyFont="1" applyFill="1" applyAlignment="1">
      <alignment vertical="center" wrapText="1"/>
    </xf>
    <xf numFmtId="166" fontId="18" fillId="7" borderId="1" xfId="11" applyNumberFormat="1" applyFont="1" applyFill="1" applyBorder="1" applyAlignment="1">
      <alignment horizontal="left" vertical="center" wrapText="1"/>
    </xf>
    <xf numFmtId="166" fontId="18" fillId="7" borderId="1" xfId="20" applyNumberFormat="1" applyFont="1" applyFill="1" applyBorder="1" applyAlignment="1">
      <alignment horizontal="left" vertical="center" wrapText="1"/>
    </xf>
    <xf numFmtId="0" fontId="18" fillId="7" borderId="3" xfId="16" applyFont="1" applyFill="1" applyBorder="1" applyAlignment="1">
      <alignment vertical="center" wrapText="1"/>
    </xf>
    <xf numFmtId="0" fontId="18" fillId="7" borderId="1" xfId="19" applyFont="1" applyFill="1" applyBorder="1" applyAlignment="1">
      <alignment vertical="center" wrapText="1"/>
    </xf>
    <xf numFmtId="0" fontId="18" fillId="7" borderId="1" xfId="13" applyFont="1" applyFill="1" applyBorder="1" applyAlignment="1">
      <alignment vertical="center" wrapText="1"/>
    </xf>
    <xf numFmtId="0" fontId="18" fillId="7" borderId="1" xfId="20" applyFont="1" applyFill="1" applyBorder="1" applyAlignment="1">
      <alignment vertical="center" wrapText="1"/>
    </xf>
    <xf numFmtId="0" fontId="18" fillId="7" borderId="8" xfId="10" applyFont="1" applyFill="1" applyBorder="1" applyAlignment="1">
      <alignment vertical="center" wrapText="1"/>
    </xf>
    <xf numFmtId="0" fontId="18" fillId="7" borderId="1" xfId="17" applyFont="1" applyFill="1" applyBorder="1" applyAlignment="1">
      <alignment vertical="center" wrapText="1"/>
    </xf>
    <xf numFmtId="0" fontId="18" fillId="9" borderId="4" xfId="0" applyFont="1" applyFill="1" applyBorder="1"/>
    <xf numFmtId="0" fontId="18" fillId="9" borderId="1" xfId="0" applyFont="1" applyFill="1" applyBorder="1"/>
    <xf numFmtId="4" fontId="34" fillId="10" borderId="65" xfId="0" applyNumberFormat="1" applyFont="1" applyFill="1" applyBorder="1" applyAlignment="1">
      <alignment horizontal="right" vertical="center"/>
    </xf>
    <xf numFmtId="0" fontId="18" fillId="9" borderId="1" xfId="0" applyFont="1" applyFill="1" applyBorder="1" applyAlignment="1">
      <alignment vertical="center"/>
    </xf>
    <xf numFmtId="0" fontId="18" fillId="9" borderId="4" xfId="0" applyFont="1" applyFill="1" applyBorder="1" applyAlignment="1">
      <alignment vertical="center"/>
    </xf>
    <xf numFmtId="0" fontId="18" fillId="9" borderId="4" xfId="0" applyFont="1" applyFill="1" applyBorder="1" applyAlignment="1">
      <alignment vertical="center" wrapText="1"/>
    </xf>
    <xf numFmtId="0" fontId="18" fillId="9" borderId="4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vertical="center" wrapText="1"/>
    </xf>
    <xf numFmtId="0" fontId="18" fillId="9" borderId="1" xfId="26" applyFont="1" applyFill="1" applyBorder="1" applyAlignment="1">
      <alignment vertical="center" wrapText="1"/>
    </xf>
    <xf numFmtId="0" fontId="18" fillId="9" borderId="4" xfId="26" applyFont="1" applyFill="1" applyBorder="1" applyAlignment="1">
      <alignment horizontal="center" vertical="center"/>
    </xf>
    <xf numFmtId="0" fontId="18" fillId="9" borderId="1" xfId="26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left" vertical="center" wrapText="1"/>
    </xf>
    <xf numFmtId="14" fontId="18" fillId="9" borderId="4" xfId="0" applyNumberFormat="1" applyFont="1" applyFill="1" applyBorder="1" applyAlignment="1">
      <alignment horizontal="right" vertical="center" wrapText="1"/>
    </xf>
    <xf numFmtId="0" fontId="18" fillId="9" borderId="1" xfId="0" applyFont="1" applyFill="1" applyBorder="1" applyAlignment="1">
      <alignment horizontal="right" vertical="center" wrapText="1"/>
    </xf>
    <xf numFmtId="0" fontId="18" fillId="9" borderId="1" xfId="0" applyFont="1" applyFill="1" applyBorder="1" applyAlignment="1">
      <alignment horizontal="center" vertical="center" wrapText="1"/>
    </xf>
    <xf numFmtId="4" fontId="18" fillId="9" borderId="1" xfId="0" applyNumberFormat="1" applyFont="1" applyFill="1" applyBorder="1" applyAlignment="1">
      <alignment vertical="center" wrapText="1"/>
    </xf>
    <xf numFmtId="0" fontId="18" fillId="11" borderId="4" xfId="0" applyFont="1" applyFill="1" applyBorder="1" applyAlignment="1">
      <alignment vertical="center"/>
    </xf>
    <xf numFmtId="0" fontId="18" fillId="11" borderId="4" xfId="0" applyFont="1" applyFill="1" applyBorder="1" applyAlignment="1">
      <alignment vertical="center" wrapText="1"/>
    </xf>
    <xf numFmtId="0" fontId="18" fillId="11" borderId="4" xfId="0" applyFont="1" applyFill="1" applyBorder="1" applyAlignment="1">
      <alignment horizontal="right" vertical="center"/>
    </xf>
    <xf numFmtId="0" fontId="18" fillId="11" borderId="1" xfId="0" applyFont="1" applyFill="1" applyBorder="1" applyAlignment="1">
      <alignment vertical="center"/>
    </xf>
    <xf numFmtId="0" fontId="18" fillId="11" borderId="1" xfId="0" applyFont="1" applyFill="1" applyBorder="1" applyAlignment="1">
      <alignment vertical="center" wrapText="1"/>
    </xf>
    <xf numFmtId="0" fontId="18" fillId="11" borderId="1" xfId="0" applyFont="1" applyFill="1" applyBorder="1" applyAlignment="1">
      <alignment horizontal="left" vertical="center"/>
    </xf>
    <xf numFmtId="0" fontId="18" fillId="11" borderId="1" xfId="0" applyFont="1" applyFill="1" applyBorder="1" applyAlignment="1">
      <alignment horizontal="right" vertical="center"/>
    </xf>
    <xf numFmtId="0" fontId="18" fillId="11" borderId="0" xfId="0" applyFont="1" applyFill="1" applyAlignment="1">
      <alignment vertical="center" wrapText="1"/>
    </xf>
    <xf numFmtId="0" fontId="18" fillId="11" borderId="4" xfId="0" applyFont="1" applyFill="1" applyBorder="1" applyAlignment="1">
      <alignment horizontal="right" vertical="center" wrapText="1"/>
    </xf>
    <xf numFmtId="0" fontId="18" fillId="11" borderId="1" xfId="0" applyFont="1" applyFill="1" applyBorder="1" applyAlignment="1">
      <alignment horizontal="left" vertical="center" wrapText="1"/>
    </xf>
    <xf numFmtId="0" fontId="18" fillId="11" borderId="1" xfId="0" applyFont="1" applyFill="1" applyBorder="1" applyAlignment="1">
      <alignment horizontal="right" vertical="center" wrapText="1"/>
    </xf>
    <xf numFmtId="0" fontId="18" fillId="11" borderId="4" xfId="0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/>
    </xf>
    <xf numFmtId="4" fontId="34" fillId="12" borderId="65" xfId="0" applyNumberFormat="1" applyFont="1" applyFill="1" applyBorder="1" applyAlignment="1">
      <alignment horizontal="right" vertical="center"/>
    </xf>
    <xf numFmtId="0" fontId="18" fillId="11" borderId="4" xfId="0" applyFont="1" applyFill="1" applyBorder="1" applyAlignment="1">
      <alignment horizontal="left" vertical="center"/>
    </xf>
    <xf numFmtId="49" fontId="18" fillId="11" borderId="1" xfId="0" applyNumberFormat="1" applyFont="1" applyFill="1" applyBorder="1" applyAlignment="1">
      <alignment horizontal="left" vertical="center" wrapText="1"/>
    </xf>
    <xf numFmtId="0" fontId="18" fillId="11" borderId="1" xfId="0" applyFont="1" applyFill="1" applyBorder="1" applyAlignment="1">
      <alignment horizontal="center" vertical="center" wrapText="1"/>
    </xf>
    <xf numFmtId="4" fontId="18" fillId="11" borderId="1" xfId="0" applyNumberFormat="1" applyFont="1" applyFill="1" applyBorder="1" applyAlignment="1">
      <alignment vertical="center" wrapText="1"/>
    </xf>
    <xf numFmtId="0" fontId="34" fillId="13" borderId="65" xfId="0" applyFont="1" applyFill="1" applyBorder="1" applyAlignment="1">
      <alignment horizontal="center" vertical="center" wrapText="1"/>
    </xf>
    <xf numFmtId="0" fontId="34" fillId="13" borderId="65" xfId="0" applyFont="1" applyFill="1" applyBorder="1" applyAlignment="1">
      <alignment vertical="center" wrapText="1"/>
    </xf>
    <xf numFmtId="0" fontId="34" fillId="13" borderId="70" xfId="0" applyFont="1" applyFill="1" applyBorder="1" applyAlignment="1">
      <alignment horizontal="left" vertical="center" wrapText="1"/>
    </xf>
    <xf numFmtId="49" fontId="34" fillId="13" borderId="65" xfId="0" applyNumberFormat="1" applyFont="1" applyFill="1" applyBorder="1" applyAlignment="1">
      <alignment horizontal="center" vertical="center" wrapText="1"/>
    </xf>
    <xf numFmtId="0" fontId="34" fillId="13" borderId="65" xfId="0" applyFont="1" applyFill="1" applyBorder="1" applyAlignment="1">
      <alignment horizontal="left" vertical="center" wrapText="1"/>
    </xf>
    <xf numFmtId="0" fontId="35" fillId="13" borderId="65" xfId="0" applyFont="1" applyFill="1" applyBorder="1" applyAlignment="1">
      <alignment vertical="center" wrapText="1"/>
    </xf>
    <xf numFmtId="49" fontId="35" fillId="13" borderId="68" xfId="0" applyNumberFormat="1" applyFont="1" applyFill="1" applyBorder="1" applyAlignment="1">
      <alignment horizontal="center" vertical="center"/>
    </xf>
    <xf numFmtId="0" fontId="35" fillId="13" borderId="65" xfId="0" applyFont="1" applyFill="1" applyBorder="1" applyAlignment="1">
      <alignment horizontal="left" vertical="center" wrapText="1"/>
    </xf>
    <xf numFmtId="0" fontId="35" fillId="13" borderId="70" xfId="0" applyFont="1" applyFill="1" applyBorder="1" applyAlignment="1">
      <alignment horizontal="left" vertical="center" wrapText="1"/>
    </xf>
    <xf numFmtId="49" fontId="18" fillId="13" borderId="65" xfId="0" applyNumberFormat="1" applyFont="1" applyFill="1" applyBorder="1" applyAlignment="1">
      <alignment horizontal="center" vertical="center" wrapText="1"/>
    </xf>
    <xf numFmtId="0" fontId="35" fillId="11" borderId="1" xfId="0" applyFont="1" applyFill="1" applyBorder="1" applyAlignment="1">
      <alignment horizontal="center" vertical="center"/>
    </xf>
    <xf numFmtId="0" fontId="35" fillId="11" borderId="1" xfId="0" applyFont="1" applyFill="1" applyBorder="1" applyAlignment="1">
      <alignment vertical="center"/>
    </xf>
    <xf numFmtId="14" fontId="35" fillId="11" borderId="1" xfId="0" applyNumberFormat="1" applyFont="1" applyFill="1" applyBorder="1" applyAlignment="1">
      <alignment horizontal="center" vertical="center"/>
    </xf>
    <xf numFmtId="0" fontId="18" fillId="13" borderId="70" xfId="0" applyFont="1" applyFill="1" applyBorder="1" applyAlignment="1">
      <alignment horizontal="left" vertical="center" wrapText="1"/>
    </xf>
    <xf numFmtId="49" fontId="35" fillId="13" borderId="65" xfId="0" applyNumberFormat="1" applyFont="1" applyFill="1" applyBorder="1" applyAlignment="1">
      <alignment horizontal="center" vertical="center" wrapText="1"/>
    </xf>
    <xf numFmtId="0" fontId="18" fillId="13" borderId="65" xfId="0" applyFont="1" applyFill="1" applyBorder="1" applyAlignment="1">
      <alignment horizontal="center" vertical="center" wrapText="1"/>
    </xf>
    <xf numFmtId="0" fontId="18" fillId="13" borderId="65" xfId="0" applyFont="1" applyFill="1" applyBorder="1" applyAlignment="1">
      <alignment vertical="center" wrapText="1"/>
    </xf>
    <xf numFmtId="0" fontId="18" fillId="13" borderId="65" xfId="0" applyFont="1" applyFill="1" applyBorder="1" applyAlignment="1">
      <alignment horizontal="left" vertical="center" wrapText="1"/>
    </xf>
    <xf numFmtId="49" fontId="34" fillId="13" borderId="65" xfId="0" applyNumberFormat="1" applyFont="1" applyFill="1" applyBorder="1" applyAlignment="1">
      <alignment horizontal="center" vertical="center"/>
    </xf>
    <xf numFmtId="0" fontId="34" fillId="11" borderId="65" xfId="0" applyFont="1" applyFill="1" applyBorder="1" applyAlignment="1">
      <alignment horizontal="center" vertical="center" wrapText="1"/>
    </xf>
    <xf numFmtId="0" fontId="34" fillId="11" borderId="65" xfId="0" applyFont="1" applyFill="1" applyBorder="1" applyAlignment="1">
      <alignment horizontal="left" vertical="center" wrapText="1"/>
    </xf>
    <xf numFmtId="49" fontId="34" fillId="11" borderId="65" xfId="0" applyNumberFormat="1" applyFont="1" applyFill="1" applyBorder="1" applyAlignment="1">
      <alignment horizontal="center" vertical="center" wrapText="1"/>
    </xf>
    <xf numFmtId="0" fontId="18" fillId="13" borderId="68" xfId="0" applyFont="1" applyFill="1" applyBorder="1" applyAlignment="1">
      <alignment horizontal="center" vertical="center" wrapText="1"/>
    </xf>
    <xf numFmtId="0" fontId="34" fillId="13" borderId="68" xfId="0" applyFont="1" applyFill="1" applyBorder="1" applyAlignment="1">
      <alignment horizontal="center" vertical="center" wrapText="1"/>
    </xf>
    <xf numFmtId="0" fontId="18" fillId="11" borderId="68" xfId="0" applyFont="1" applyFill="1" applyBorder="1" applyAlignment="1">
      <alignment horizontal="center" vertical="center" wrapText="1"/>
    </xf>
    <xf numFmtId="0" fontId="37" fillId="0" borderId="4" xfId="0" applyFont="1" applyBorder="1" applyAlignment="1">
      <alignment vertical="center"/>
    </xf>
    <xf numFmtId="0" fontId="37" fillId="14" borderId="1" xfId="7" applyFont="1" applyFill="1" applyBorder="1" applyAlignment="1">
      <alignment vertical="center" wrapText="1"/>
    </xf>
    <xf numFmtId="0" fontId="37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37" fillId="0" borderId="3" xfId="0" applyFont="1" applyBorder="1" applyAlignment="1">
      <alignment horizontal="left" vertical="center" wrapText="1"/>
    </xf>
    <xf numFmtId="0" fontId="37" fillId="14" borderId="3" xfId="7" applyFont="1" applyFill="1" applyBorder="1" applyAlignment="1">
      <alignment vertical="center" wrapText="1"/>
    </xf>
    <xf numFmtId="0" fontId="37" fillId="0" borderId="3" xfId="26" applyFont="1" applyBorder="1" applyAlignment="1">
      <alignment horizontal="left" vertical="center" wrapText="1"/>
    </xf>
    <xf numFmtId="0" fontId="37" fillId="0" borderId="3" xfId="26" applyFont="1" applyBorder="1" applyAlignment="1">
      <alignment vertical="center" wrapText="1"/>
    </xf>
    <xf numFmtId="0" fontId="37" fillId="0" borderId="1" xfId="6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37" fillId="0" borderId="3" xfId="6" applyFont="1" applyFill="1" applyBorder="1" applyAlignment="1">
      <alignment horizontal="left" vertical="center" wrapText="1"/>
    </xf>
    <xf numFmtId="0" fontId="37" fillId="0" borderId="1" xfId="0" applyFont="1" applyBorder="1" applyAlignment="1">
      <alignment vertical="center" wrapText="1"/>
    </xf>
    <xf numFmtId="0" fontId="37" fillId="0" borderId="1" xfId="26" applyFont="1" applyBorder="1" applyAlignment="1">
      <alignment horizontal="left" vertical="center" wrapText="1"/>
    </xf>
    <xf numFmtId="0" fontId="37" fillId="0" borderId="1" xfId="26" applyFont="1" applyFill="1" applyBorder="1" applyAlignment="1">
      <alignment horizontal="left" vertical="center"/>
    </xf>
    <xf numFmtId="0" fontId="37" fillId="0" borderId="1" xfId="26" applyFont="1" applyFill="1" applyBorder="1" applyAlignment="1">
      <alignment horizontal="left" vertical="center" wrapText="1"/>
    </xf>
    <xf numFmtId="0" fontId="37" fillId="0" borderId="3" xfId="0" applyFont="1" applyBorder="1" applyAlignment="1">
      <alignment vertical="center"/>
    </xf>
    <xf numFmtId="0" fontId="37" fillId="0" borderId="3" xfId="6" applyFont="1" applyFill="1" applyBorder="1" applyAlignment="1">
      <alignment vertical="center" wrapText="1"/>
    </xf>
    <xf numFmtId="0" fontId="37" fillId="0" borderId="1" xfId="0" applyFont="1" applyFill="1" applyBorder="1" applyAlignment="1">
      <alignment vertical="center"/>
    </xf>
    <xf numFmtId="0" fontId="37" fillId="0" borderId="4" xfId="0" applyFont="1" applyBorder="1" applyAlignment="1">
      <alignment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37" fillId="0" borderId="4" xfId="0" applyFont="1" applyBorder="1" applyAlignment="1">
      <alignment horizontal="left" vertical="center" wrapText="1"/>
    </xf>
    <xf numFmtId="0" fontId="37" fillId="0" borderId="4" xfId="0" applyFont="1" applyBorder="1" applyAlignment="1">
      <alignment horizontal="center" vertical="center"/>
    </xf>
    <xf numFmtId="0" fontId="37" fillId="0" borderId="1" xfId="6" applyFont="1" applyBorder="1" applyAlignment="1">
      <alignment horizontal="left" vertical="center" wrapText="1"/>
    </xf>
    <xf numFmtId="0" fontId="37" fillId="0" borderId="1" xfId="6" applyFont="1" applyBorder="1" applyAlignment="1">
      <alignment vertical="center" wrapText="1"/>
    </xf>
    <xf numFmtId="0" fontId="37" fillId="0" borderId="1" xfId="0" applyFont="1" applyFill="1" applyBorder="1" applyAlignment="1">
      <alignment vertical="center" wrapText="1"/>
    </xf>
    <xf numFmtId="49" fontId="37" fillId="14" borderId="1" xfId="0" applyNumberFormat="1" applyFont="1" applyFill="1" applyBorder="1" applyAlignment="1">
      <alignment horizontal="center" vertical="center" wrapText="1"/>
    </xf>
    <xf numFmtId="49" fontId="37" fillId="0" borderId="1" xfId="0" applyNumberFormat="1" applyFont="1" applyFill="1" applyBorder="1" applyAlignment="1">
      <alignment horizontal="center" vertical="center" wrapText="1"/>
    </xf>
    <xf numFmtId="15" fontId="37" fillId="0" borderId="1" xfId="0" applyNumberFormat="1" applyFont="1" applyFill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 wrapText="1"/>
    </xf>
    <xf numFmtId="0" fontId="37" fillId="0" borderId="4" xfId="0" applyFont="1" applyBorder="1" applyAlignment="1">
      <alignment horizontal="right" vertical="center"/>
    </xf>
    <xf numFmtId="0" fontId="37" fillId="0" borderId="1" xfId="0" applyFont="1" applyBorder="1" applyAlignment="1">
      <alignment horizontal="right" vertical="center"/>
    </xf>
    <xf numFmtId="0" fontId="37" fillId="0" borderId="1" xfId="0" applyFont="1" applyFill="1" applyBorder="1" applyAlignment="1">
      <alignment horizontal="right" vertical="center"/>
    </xf>
    <xf numFmtId="0" fontId="37" fillId="0" borderId="4" xfId="0" applyFont="1" applyBorder="1" applyAlignment="1">
      <alignment horizontal="right" vertical="center" wrapText="1"/>
    </xf>
    <xf numFmtId="0" fontId="37" fillId="0" borderId="1" xfId="0" applyFont="1" applyBorder="1" applyAlignment="1">
      <alignment horizontal="right" vertical="center" wrapText="1"/>
    </xf>
    <xf numFmtId="4" fontId="37" fillId="0" borderId="65" xfId="0" applyNumberFormat="1" applyFont="1" applyFill="1" applyBorder="1" applyAlignment="1">
      <alignment horizontal="right" vertical="center"/>
    </xf>
    <xf numFmtId="0" fontId="37" fillId="0" borderId="4" xfId="0" applyFont="1" applyFill="1" applyBorder="1" applyAlignment="1">
      <alignment vertical="center"/>
    </xf>
    <xf numFmtId="0" fontId="37" fillId="0" borderId="1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right" vertical="center"/>
    </xf>
    <xf numFmtId="4" fontId="37" fillId="0" borderId="1" xfId="0" applyNumberFormat="1" applyFont="1" applyFill="1" applyBorder="1" applyAlignment="1">
      <alignment vertical="center" wrapText="1"/>
    </xf>
    <xf numFmtId="0" fontId="37" fillId="0" borderId="4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18" fillId="15" borderId="1" xfId="0" applyFont="1" applyFill="1" applyBorder="1" applyAlignment="1">
      <alignment vertical="center"/>
    </xf>
    <xf numFmtId="16" fontId="18" fillId="15" borderId="1" xfId="0" applyNumberFormat="1" applyFont="1" applyFill="1" applyBorder="1" applyAlignment="1">
      <alignment vertical="center" wrapText="1"/>
    </xf>
    <xf numFmtId="16" fontId="18" fillId="15" borderId="1" xfId="0" applyNumberFormat="1" applyFont="1" applyFill="1" applyBorder="1" applyAlignment="1">
      <alignment horizontal="center" vertical="center" wrapText="1"/>
    </xf>
    <xf numFmtId="0" fontId="18" fillId="15" borderId="1" xfId="0" applyFont="1" applyFill="1" applyBorder="1" applyAlignment="1">
      <alignment vertical="center" wrapText="1"/>
    </xf>
    <xf numFmtId="0" fontId="18" fillId="15" borderId="1" xfId="0" applyFont="1" applyFill="1" applyBorder="1" applyAlignment="1">
      <alignment horizontal="left" vertical="center" wrapText="1"/>
    </xf>
    <xf numFmtId="0" fontId="18" fillId="15" borderId="1" xfId="0" applyFont="1" applyFill="1" applyBorder="1" applyAlignment="1">
      <alignment horizontal="center" vertical="center" wrapText="1"/>
    </xf>
    <xf numFmtId="4" fontId="18" fillId="15" borderId="1" xfId="0" applyNumberFormat="1" applyFont="1" applyFill="1" applyBorder="1" applyAlignment="1">
      <alignment vertical="center"/>
    </xf>
    <xf numFmtId="49" fontId="18" fillId="15" borderId="1" xfId="0" applyNumberFormat="1" applyFont="1" applyFill="1" applyBorder="1" applyAlignment="1">
      <alignment vertical="center" wrapText="1"/>
    </xf>
    <xf numFmtId="16" fontId="18" fillId="15" borderId="1" xfId="0" applyNumberFormat="1" applyFont="1" applyFill="1" applyBorder="1" applyAlignment="1">
      <alignment horizontal="right" vertical="center" wrapText="1"/>
    </xf>
    <xf numFmtId="0" fontId="18" fillId="15" borderId="1" xfId="0" applyFont="1" applyFill="1" applyBorder="1" applyAlignment="1">
      <alignment horizontal="right" vertical="center" wrapText="1"/>
    </xf>
    <xf numFmtId="4" fontId="18" fillId="15" borderId="65" xfId="0" applyNumberFormat="1" applyFont="1" applyFill="1" applyBorder="1" applyAlignment="1">
      <alignment horizontal="right" vertical="center"/>
    </xf>
    <xf numFmtId="0" fontId="18" fillId="15" borderId="4" xfId="0" applyFont="1" applyFill="1" applyBorder="1" applyAlignment="1">
      <alignment horizontal="right" vertical="center"/>
    </xf>
    <xf numFmtId="167" fontId="18" fillId="15" borderId="1" xfId="0" applyNumberFormat="1" applyFont="1" applyFill="1" applyBorder="1" applyAlignment="1">
      <alignment horizontal="right" vertical="center" wrapText="1"/>
    </xf>
    <xf numFmtId="0" fontId="18" fillId="15" borderId="4" xfId="0" applyFont="1" applyFill="1" applyBorder="1" applyAlignment="1">
      <alignment vertical="center"/>
    </xf>
    <xf numFmtId="0" fontId="18" fillId="15" borderId="1" xfId="0" applyFont="1" applyFill="1" applyBorder="1" applyAlignment="1">
      <alignment horizontal="right" vertical="center"/>
    </xf>
    <xf numFmtId="4" fontId="18" fillId="16" borderId="65" xfId="0" applyNumberFormat="1" applyFont="1" applyFill="1" applyBorder="1" applyAlignment="1">
      <alignment horizontal="right" vertical="center"/>
    </xf>
    <xf numFmtId="0" fontId="18" fillId="16" borderId="1" xfId="0" applyFont="1" applyFill="1" applyBorder="1" applyAlignment="1">
      <alignment vertical="center"/>
    </xf>
    <xf numFmtId="0" fontId="18" fillId="16" borderId="1" xfId="0" applyFont="1" applyFill="1" applyBorder="1" applyAlignment="1">
      <alignment vertical="center" wrapText="1"/>
    </xf>
    <xf numFmtId="0" fontId="34" fillId="16" borderId="1" xfId="0" applyFont="1" applyFill="1" applyBorder="1" applyAlignment="1">
      <alignment vertical="center"/>
    </xf>
    <xf numFmtId="0" fontId="18" fillId="16" borderId="1" xfId="0" applyFont="1" applyFill="1" applyBorder="1" applyAlignment="1">
      <alignment horizontal="left" vertical="center" wrapText="1"/>
    </xf>
    <xf numFmtId="0" fontId="37" fillId="16" borderId="1" xfId="0" applyFont="1" applyFill="1" applyBorder="1" applyAlignment="1">
      <alignment vertical="center"/>
    </xf>
    <xf numFmtId="0" fontId="18" fillId="16" borderId="1" xfId="27" applyFont="1" applyFill="1" applyBorder="1" applyAlignment="1">
      <alignment horizontal="left" vertical="center" wrapText="1"/>
    </xf>
    <xf numFmtId="16" fontId="18" fillId="16" borderId="1" xfId="0" applyNumberFormat="1" applyFont="1" applyFill="1" applyBorder="1" applyAlignment="1">
      <alignment horizontal="left" vertical="center" wrapText="1"/>
    </xf>
    <xf numFmtId="0" fontId="34" fillId="16" borderId="1" xfId="0" applyFont="1" applyFill="1" applyBorder="1" applyAlignment="1">
      <alignment horizontal="left" vertical="center"/>
    </xf>
    <xf numFmtId="0" fontId="18" fillId="16" borderId="1" xfId="0" applyFont="1" applyFill="1" applyBorder="1" applyAlignment="1">
      <alignment horizontal="left" vertical="center"/>
    </xf>
    <xf numFmtId="0" fontId="40" fillId="16" borderId="1" xfId="0" applyFont="1" applyFill="1" applyBorder="1" applyAlignment="1">
      <alignment vertical="center" wrapText="1"/>
    </xf>
    <xf numFmtId="0" fontId="18" fillId="16" borderId="1" xfId="27" applyFont="1" applyFill="1" applyBorder="1" applyAlignment="1">
      <alignment horizontal="right" vertical="center" wrapText="1"/>
    </xf>
    <xf numFmtId="0" fontId="18" fillId="16" borderId="1" xfId="0" applyFont="1" applyFill="1" applyBorder="1" applyAlignment="1">
      <alignment horizontal="right" vertical="center" wrapText="1"/>
    </xf>
    <xf numFmtId="0" fontId="18" fillId="16" borderId="1" xfId="0" applyFont="1" applyFill="1" applyBorder="1" applyAlignment="1">
      <alignment horizontal="center" vertical="center" wrapText="1"/>
    </xf>
    <xf numFmtId="0" fontId="18" fillId="16" borderId="2" xfId="0" applyFont="1" applyFill="1" applyBorder="1" applyAlignment="1">
      <alignment vertical="center" wrapText="1"/>
    </xf>
    <xf numFmtId="167" fontId="18" fillId="16" borderId="1" xfId="0" applyNumberFormat="1" applyFont="1" applyFill="1" applyBorder="1" applyAlignment="1">
      <alignment horizontal="right" vertical="center" wrapText="1"/>
    </xf>
    <xf numFmtId="0" fontId="34" fillId="16" borderId="1" xfId="0" applyFont="1" applyFill="1" applyBorder="1" applyAlignment="1">
      <alignment horizontal="center" vertical="center"/>
    </xf>
    <xf numFmtId="0" fontId="18" fillId="16" borderId="1" xfId="0" applyFont="1" applyFill="1" applyBorder="1" applyAlignment="1">
      <alignment horizontal="center" vertical="center"/>
    </xf>
    <xf numFmtId="0" fontId="18" fillId="17" borderId="4" xfId="0" applyFont="1" applyFill="1" applyBorder="1" applyAlignment="1">
      <alignment vertical="center"/>
    </xf>
    <xf numFmtId="0" fontId="18" fillId="17" borderId="4" xfId="0" applyFont="1" applyFill="1" applyBorder="1" applyAlignment="1">
      <alignment vertical="center" wrapText="1"/>
    </xf>
    <xf numFmtId="167" fontId="18" fillId="17" borderId="1" xfId="0" applyNumberFormat="1" applyFont="1" applyFill="1" applyBorder="1" applyAlignment="1">
      <alignment horizontal="right" vertical="center" wrapText="1"/>
    </xf>
    <xf numFmtId="0" fontId="2" fillId="17" borderId="4" xfId="0" applyFont="1" applyFill="1" applyBorder="1" applyAlignment="1">
      <alignment vertical="center" wrapText="1"/>
    </xf>
    <xf numFmtId="0" fontId="18" fillId="17" borderId="1" xfId="0" applyFont="1" applyFill="1" applyBorder="1" applyAlignment="1">
      <alignment horizontal="right" vertical="center" wrapText="1"/>
    </xf>
    <xf numFmtId="0" fontId="18" fillId="17" borderId="4" xfId="0" applyFont="1" applyFill="1" applyBorder="1" applyAlignment="1">
      <alignment vertical="center" wrapText="1" shrinkToFit="1"/>
    </xf>
    <xf numFmtId="0" fontId="18" fillId="17" borderId="1" xfId="0" applyFont="1" applyFill="1" applyBorder="1" applyAlignment="1">
      <alignment vertical="center" wrapText="1"/>
    </xf>
    <xf numFmtId="0" fontId="18" fillId="17" borderId="1" xfId="0" applyFont="1" applyFill="1" applyBorder="1" applyAlignment="1">
      <alignment vertical="center"/>
    </xf>
    <xf numFmtId="0" fontId="18" fillId="17" borderId="4" xfId="0" applyFont="1" applyFill="1" applyBorder="1" applyAlignment="1">
      <alignment horizontal="center" vertical="center"/>
    </xf>
    <xf numFmtId="0" fontId="18" fillId="17" borderId="1" xfId="0" applyFont="1" applyFill="1" applyBorder="1" applyAlignment="1">
      <alignment horizontal="center" vertical="center"/>
    </xf>
    <xf numFmtId="0" fontId="18" fillId="17" borderId="1" xfId="0" applyFont="1" applyFill="1" applyBorder="1" applyAlignment="1">
      <alignment horizontal="right" vertical="center"/>
    </xf>
    <xf numFmtId="14" fontId="18" fillId="17" borderId="4" xfId="0" applyNumberFormat="1" applyFont="1" applyFill="1" applyBorder="1" applyAlignment="1">
      <alignment horizontal="right" vertical="center"/>
    </xf>
    <xf numFmtId="0" fontId="18" fillId="17" borderId="4" xfId="0" applyFont="1" applyFill="1" applyBorder="1" applyAlignment="1">
      <alignment horizontal="right" vertical="center" wrapText="1"/>
    </xf>
    <xf numFmtId="0" fontId="2" fillId="17" borderId="1" xfId="0" applyFont="1" applyFill="1" applyBorder="1" applyAlignment="1">
      <alignment vertical="center"/>
    </xf>
    <xf numFmtId="0" fontId="2" fillId="17" borderId="1" xfId="0" applyFont="1" applyFill="1" applyBorder="1" applyAlignment="1">
      <alignment vertical="center" wrapText="1"/>
    </xf>
    <xf numFmtId="14" fontId="18" fillId="17" borderId="1" xfId="0" applyNumberFormat="1" applyFont="1" applyFill="1" applyBorder="1" applyAlignment="1">
      <alignment horizontal="right" vertical="center" wrapText="1"/>
    </xf>
    <xf numFmtId="49" fontId="18" fillId="11" borderId="65" xfId="0" applyNumberFormat="1" applyFont="1" applyFill="1" applyBorder="1" applyAlignment="1">
      <alignment horizontal="center" vertical="center" wrapText="1"/>
    </xf>
    <xf numFmtId="14" fontId="0" fillId="0" borderId="4" xfId="0" applyNumberFormat="1" applyBorder="1"/>
    <xf numFmtId="14" fontId="0" fillId="0" borderId="1" xfId="0" applyNumberFormat="1" applyBorder="1"/>
    <xf numFmtId="0" fontId="6" fillId="0" borderId="5" xfId="0" applyFont="1" applyFill="1" applyBorder="1"/>
    <xf numFmtId="14" fontId="6" fillId="0" borderId="0" xfId="0" applyNumberFormat="1" applyFont="1"/>
    <xf numFmtId="0" fontId="0" fillId="0" borderId="4" xfId="0" applyBorder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8" xfId="0" applyFont="1" applyBorder="1"/>
    <xf numFmtId="0" fontId="6" fillId="0" borderId="1" xfId="0" applyFont="1" applyBorder="1" applyAlignment="1"/>
    <xf numFmtId="14" fontId="0" fillId="0" borderId="2" xfId="0" applyNumberFormat="1" applyBorder="1"/>
    <xf numFmtId="0" fontId="6" fillId="0" borderId="4" xfId="0" applyFont="1" applyFill="1" applyBorder="1" applyAlignment="1">
      <alignment horizontal="right"/>
    </xf>
    <xf numFmtId="14" fontId="0" fillId="0" borderId="4" xfId="0" applyNumberFormat="1" applyFill="1" applyBorder="1"/>
    <xf numFmtId="14" fontId="0" fillId="0" borderId="1" xfId="0" applyNumberFormat="1" applyFill="1" applyBorder="1"/>
    <xf numFmtId="0" fontId="6" fillId="0" borderId="4" xfId="0" applyFont="1" applyFill="1" applyBorder="1" applyAlignment="1">
      <alignment horizontal="center"/>
    </xf>
    <xf numFmtId="0" fontId="6" fillId="0" borderId="41" xfId="0" applyFont="1" applyFill="1" applyBorder="1"/>
    <xf numFmtId="0" fontId="18" fillId="16" borderId="3" xfId="0" applyFont="1" applyFill="1" applyBorder="1" applyAlignment="1">
      <alignment vertical="center"/>
    </xf>
    <xf numFmtId="0" fontId="18" fillId="16" borderId="3" xfId="0" applyFont="1" applyFill="1" applyBorder="1" applyAlignment="1">
      <alignment vertical="center" wrapText="1"/>
    </xf>
    <xf numFmtId="0" fontId="18" fillId="16" borderId="3" xfId="0" applyFont="1" applyFill="1" applyBorder="1" applyAlignment="1">
      <alignment horizontal="center" vertical="center" wrapText="1"/>
    </xf>
    <xf numFmtId="0" fontId="18" fillId="16" borderId="3" xfId="27" applyFont="1" applyFill="1" applyBorder="1" applyAlignment="1">
      <alignment horizontal="left" vertical="center" wrapText="1"/>
    </xf>
    <xf numFmtId="0" fontId="18" fillId="16" borderId="3" xfId="27" applyFont="1" applyFill="1" applyBorder="1" applyAlignment="1">
      <alignment horizontal="right" vertical="center" wrapText="1"/>
    </xf>
    <xf numFmtId="4" fontId="18" fillId="16" borderId="66" xfId="0" applyNumberFormat="1" applyFont="1" applyFill="1" applyBorder="1" applyAlignment="1">
      <alignment horizontal="right" vertical="center"/>
    </xf>
    <xf numFmtId="0" fontId="40" fillId="16" borderId="3" xfId="0" applyFont="1" applyFill="1" applyBorder="1" applyAlignment="1">
      <alignment vertical="center" wrapText="1"/>
    </xf>
    <xf numFmtId="0" fontId="0" fillId="17" borderId="1" xfId="0" applyFill="1" applyBorder="1" applyAlignment="1">
      <alignment vertical="center"/>
    </xf>
    <xf numFmtId="4" fontId="18" fillId="17" borderId="65" xfId="0" applyNumberFormat="1" applyFont="1" applyFill="1" applyBorder="1" applyAlignment="1">
      <alignment horizontal="right" vertical="center"/>
    </xf>
    <xf numFmtId="0" fontId="34" fillId="16" borderId="1" xfId="0" applyFont="1" applyFill="1" applyBorder="1" applyAlignment="1">
      <alignment vertical="center" wrapText="1"/>
    </xf>
    <xf numFmtId="0" fontId="0" fillId="0" borderId="60" xfId="0" applyBorder="1" applyAlignment="1">
      <alignment horizontal="center"/>
    </xf>
    <xf numFmtId="0" fontId="18" fillId="0" borderId="59" xfId="0" applyFont="1" applyFill="1" applyBorder="1"/>
    <xf numFmtId="0" fontId="6" fillId="0" borderId="11" xfId="0" applyFont="1" applyFill="1" applyBorder="1"/>
    <xf numFmtId="0" fontId="0" fillId="0" borderId="38" xfId="0" applyBorder="1"/>
    <xf numFmtId="0" fontId="6" fillId="0" borderId="11" xfId="0" applyFont="1" applyBorder="1"/>
    <xf numFmtId="0" fontId="0" fillId="0" borderId="0" xfId="0" applyFill="1" applyBorder="1" applyAlignment="1">
      <alignment horizontal="right" vertical="center"/>
    </xf>
    <xf numFmtId="0" fontId="18" fillId="0" borderId="0" xfId="0" applyFont="1" applyFill="1" applyBorder="1"/>
    <xf numFmtId="0" fontId="18" fillId="17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26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3" fontId="26" fillId="0" borderId="0" xfId="2" applyNumberFormat="1" applyFont="1" applyBorder="1" applyAlignment="1">
      <alignment vertical="top" wrapText="1"/>
    </xf>
    <xf numFmtId="3" fontId="26" fillId="0" borderId="0" xfId="3" applyNumberFormat="1" applyFont="1" applyFill="1" applyBorder="1" applyAlignment="1">
      <alignment vertical="top" wrapText="1"/>
    </xf>
    <xf numFmtId="3" fontId="26" fillId="0" borderId="0" xfId="4" applyNumberFormat="1" applyFont="1" applyFill="1" applyBorder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25" fillId="0" borderId="0" xfId="0" applyFont="1" applyBorder="1" applyAlignment="1">
      <alignment vertical="top"/>
    </xf>
    <xf numFmtId="3" fontId="26" fillId="0" borderId="0" xfId="5" applyNumberFormat="1" applyFont="1" applyFill="1" applyBorder="1" applyAlignment="1">
      <alignment vertical="top" wrapText="1"/>
    </xf>
    <xf numFmtId="0" fontId="19" fillId="0" borderId="0" xfId="0" applyFont="1" applyAlignment="1">
      <alignment horizontal="left" vertical="top"/>
    </xf>
    <xf numFmtId="0" fontId="25" fillId="0" borderId="0" xfId="0" applyFont="1" applyBorder="1" applyAlignment="1">
      <alignment horizontal="left" vertical="top" wrapText="1"/>
    </xf>
    <xf numFmtId="3" fontId="26" fillId="0" borderId="0" xfId="0" applyNumberFormat="1" applyFont="1" applyFill="1" applyBorder="1" applyAlignment="1">
      <alignment vertical="top" wrapText="1"/>
    </xf>
    <xf numFmtId="0" fontId="25" fillId="0" borderId="0" xfId="0" applyFont="1" applyBorder="1" applyAlignment="1">
      <alignment vertical="top" wrapText="1"/>
    </xf>
    <xf numFmtId="3" fontId="26" fillId="0" borderId="0" xfId="2" applyNumberFormat="1" applyFont="1" applyFill="1" applyBorder="1" applyAlignment="1">
      <alignment vertical="top" wrapText="1"/>
    </xf>
    <xf numFmtId="0" fontId="8" fillId="0" borderId="0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2" borderId="10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3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/>
    <xf numFmtId="0" fontId="8" fillId="0" borderId="0" xfId="0" applyFont="1" applyAlignment="1">
      <alignment horizont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9" fillId="0" borderId="0" xfId="0" applyFont="1" applyAlignment="1">
      <alignment horizontal="center" wrapText="1"/>
    </xf>
    <xf numFmtId="0" fontId="0" fillId="0" borderId="23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/>
    </xf>
    <xf numFmtId="0" fontId="1" fillId="0" borderId="35" xfId="0" applyFont="1" applyBorder="1" applyAlignment="1">
      <alignment horizontal="left" wrapText="1"/>
    </xf>
    <xf numFmtId="0" fontId="23" fillId="0" borderId="0" xfId="0" applyFont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wrapText="1"/>
    </xf>
    <xf numFmtId="0" fontId="0" fillId="0" borderId="29" xfId="0" applyFill="1" applyBorder="1" applyAlignment="1">
      <alignment horizontal="center" wrapText="1"/>
    </xf>
    <xf numFmtId="0" fontId="6" fillId="0" borderId="21" xfId="0" applyFont="1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30" xfId="0" applyFill="1" applyBorder="1" applyAlignment="1">
      <alignment horizontal="center" wrapText="1"/>
    </xf>
    <xf numFmtId="0" fontId="6" fillId="0" borderId="24" xfId="0" applyFont="1" applyFill="1" applyBorder="1" applyAlignment="1">
      <alignment horizontal="center" wrapText="1"/>
    </xf>
    <xf numFmtId="0" fontId="0" fillId="0" borderId="28" xfId="0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6" fillId="0" borderId="20" xfId="0" applyFont="1" applyFill="1" applyBorder="1" applyAlignment="1">
      <alignment horizontal="center" wrapText="1"/>
    </xf>
    <xf numFmtId="0" fontId="0" fillId="0" borderId="27" xfId="0" applyFill="1" applyBorder="1" applyAlignment="1">
      <alignment horizontal="center" wrapText="1"/>
    </xf>
    <xf numFmtId="0" fontId="6" fillId="0" borderId="44" xfId="0" applyFont="1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35" xfId="0" applyFont="1" applyFill="1" applyBorder="1" applyAlignment="1">
      <alignment horizont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</cellXfs>
  <cellStyles count="28">
    <cellStyle name="Čiarka" xfId="8" builtinId="3"/>
    <cellStyle name="Čiarka 2" xfId="25" xr:uid="{00000000-0005-0000-0000-000001000000}"/>
    <cellStyle name="Normal 3 2" xfId="27" xr:uid="{00000000-0005-0000-0000-000002000000}"/>
    <cellStyle name="Normálna" xfId="0" builtinId="0"/>
    <cellStyle name="Normálna 2" xfId="7" xr:uid="{00000000-0005-0000-0000-000004000000}"/>
    <cellStyle name="Normálna 3" xfId="6" xr:uid="{00000000-0005-0000-0000-000005000000}"/>
    <cellStyle name="Normálna 4" xfId="9" xr:uid="{00000000-0005-0000-0000-000006000000}"/>
    <cellStyle name="Normálna 5" xfId="26" xr:uid="{00000000-0005-0000-0000-000007000000}"/>
    <cellStyle name="Normálna_Hárok1" xfId="21" xr:uid="{00000000-0005-0000-0000-000008000000}"/>
    <cellStyle name="Normálna_Hárok1_2" xfId="24" xr:uid="{00000000-0005-0000-0000-000009000000}"/>
    <cellStyle name="Normálna_Hárok1_3" xfId="23" xr:uid="{00000000-0005-0000-0000-00000A000000}"/>
    <cellStyle name="Normálna_Hárok2" xfId="12" xr:uid="{00000000-0005-0000-0000-00000B000000}"/>
    <cellStyle name="Normálna_Hárok2_1" xfId="11" xr:uid="{00000000-0005-0000-0000-00000C000000}"/>
    <cellStyle name="Normálna_Hárok2_2" xfId="17" xr:uid="{00000000-0005-0000-0000-00000D000000}"/>
    <cellStyle name="Normálna_Hárok2_3" xfId="19" xr:uid="{00000000-0005-0000-0000-00000E000000}"/>
    <cellStyle name="Normálna_Hárok2_4" xfId="20" xr:uid="{00000000-0005-0000-0000-00000F000000}"/>
    <cellStyle name="Normálna_Hárok2_5" xfId="14" xr:uid="{00000000-0005-0000-0000-000010000000}"/>
    <cellStyle name="Normálna_Hárok2_7" xfId="16" xr:uid="{00000000-0005-0000-0000-000011000000}"/>
    <cellStyle name="Normálna_vsetky" xfId="22" xr:uid="{00000000-0005-0000-0000-000012000000}"/>
    <cellStyle name="Normálna_vsetky_1" xfId="18" xr:uid="{00000000-0005-0000-0000-000013000000}"/>
    <cellStyle name="Normálna_vsetky_2" xfId="13" xr:uid="{00000000-0005-0000-0000-000014000000}"/>
    <cellStyle name="Normálna_vsetky_3" xfId="15" xr:uid="{00000000-0005-0000-0000-000015000000}"/>
    <cellStyle name="Normálna_vsetky_4" xfId="10" xr:uid="{00000000-0005-0000-0000-000016000000}"/>
    <cellStyle name="normálne_Databazy_VVŠ_2006_ severská" xfId="3" xr:uid="{00000000-0005-0000-0000-000017000000}"/>
    <cellStyle name="normálne_OVT - Tab_16az23_sprava_VVS_2004" xfId="2" xr:uid="{00000000-0005-0000-0000-000018000000}"/>
    <cellStyle name="normálne_Viest 2" xfId="4" xr:uid="{00000000-0005-0000-0000-000019000000}"/>
    <cellStyle name="normálne_Výročná_správa_o_VŠ_2005_financie_databazy_po_kontrole_OFVŠ_PM" xfId="5" xr:uid="{00000000-0005-0000-0000-00001A000000}"/>
    <cellStyle name="Percentá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ladimir/Desktop/Vyrocna%20sprava%202019_UM%20ST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 - výskumné z verejnej správy"/>
      <sheetName val="T2 - výsk. nie z verej. správy"/>
      <sheetName val="T3 - výsk. zahr. grant. schémy"/>
      <sheetName val="T4 - nevýskumné zahraničné"/>
      <sheetName val="T5 - nevýskumné domáce"/>
      <sheetName val="APVV 2018"/>
      <sheetName val="Prehľad"/>
      <sheetName val="Subjekty verejnej správy"/>
      <sheetName val="V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s://cordis.europa.eu/programme/rcn/664533/en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epus.info/nw/0050-2223" TargetMode="External"/><Relationship Id="rId2" Type="http://schemas.openxmlformats.org/officeDocument/2006/relationships/hyperlink" Target="mailto:PEN@Hydropower%20-%20Pan-European%20Network%20for%20Sustainable%20Hydropower" TargetMode="External"/><Relationship Id="rId1" Type="http://schemas.openxmlformats.org/officeDocument/2006/relationships/hyperlink" Target="https://is.stuba.sk/auth/lide/clovek.pl?id=749" TargetMode="External"/><Relationship Id="rId4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workbookViewId="0">
      <selection activeCell="K3" sqref="K3"/>
    </sheetView>
  </sheetViews>
  <sheetFormatPr defaultRowHeight="15.75" x14ac:dyDescent="0.25"/>
  <sheetData>
    <row r="1" spans="1:9" ht="120.75" customHeight="1" x14ac:dyDescent="0.25">
      <c r="A1" s="712" t="s">
        <v>285</v>
      </c>
      <c r="B1" s="712"/>
      <c r="C1" s="712"/>
      <c r="D1" s="712"/>
      <c r="E1" s="712"/>
      <c r="F1" s="712"/>
      <c r="G1" s="712"/>
      <c r="H1" s="712"/>
      <c r="I1" s="712"/>
    </row>
    <row r="2" spans="1:9" ht="61.5" customHeight="1" x14ac:dyDescent="0.25">
      <c r="A2" s="712"/>
      <c r="B2" s="712"/>
      <c r="C2" s="712"/>
      <c r="D2" s="712"/>
      <c r="E2" s="712"/>
      <c r="F2" s="712"/>
      <c r="G2" s="712"/>
      <c r="H2" s="712"/>
      <c r="I2" s="712"/>
    </row>
    <row r="3" spans="1:9" ht="61.5" customHeight="1" x14ac:dyDescent="0.25">
      <c r="A3" s="712"/>
      <c r="B3" s="712"/>
      <c r="C3" s="712"/>
      <c r="D3" s="712"/>
      <c r="E3" s="712"/>
      <c r="F3" s="712"/>
      <c r="G3" s="712"/>
      <c r="H3" s="712"/>
      <c r="I3" s="712"/>
    </row>
    <row r="4" spans="1:9" ht="61.5" customHeight="1" x14ac:dyDescent="0.25"/>
    <row r="5" spans="1:9" ht="45.75" x14ac:dyDescent="0.65">
      <c r="A5" s="710" t="s">
        <v>0</v>
      </c>
      <c r="B5" s="710"/>
      <c r="C5" s="710"/>
      <c r="D5" s="710"/>
      <c r="E5" s="710"/>
      <c r="F5" s="710"/>
      <c r="G5" s="710"/>
      <c r="H5" s="710"/>
      <c r="I5" s="710"/>
    </row>
    <row r="6" spans="1:9" ht="61.5" x14ac:dyDescent="0.85">
      <c r="A6" s="711"/>
      <c r="B6" s="711"/>
      <c r="C6" s="711"/>
      <c r="D6" s="711"/>
      <c r="E6" s="711"/>
      <c r="F6" s="711"/>
      <c r="G6" s="711"/>
      <c r="H6" s="711"/>
      <c r="I6" s="711"/>
    </row>
  </sheetData>
  <mergeCells count="3">
    <mergeCell ref="A5:I5"/>
    <mergeCell ref="A6:I6"/>
    <mergeCell ref="A1:I3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7"/>
  <sheetViews>
    <sheetView workbookViewId="0">
      <selection activeCell="M10" sqref="M10"/>
    </sheetView>
  </sheetViews>
  <sheetFormatPr defaultRowHeight="15.75" x14ac:dyDescent="0.25"/>
  <cols>
    <col min="1" max="3" width="11.125" customWidth="1"/>
    <col min="7" max="9" width="9" customWidth="1"/>
  </cols>
  <sheetData>
    <row r="1" spans="1:10" ht="67.5" customHeight="1" x14ac:dyDescent="0.25">
      <c r="A1" s="765" t="s">
        <v>256</v>
      </c>
      <c r="B1" s="765"/>
      <c r="C1" s="765"/>
      <c r="D1" s="765"/>
      <c r="E1" s="765"/>
      <c r="F1" s="765"/>
      <c r="G1" s="765"/>
      <c r="H1" s="765"/>
      <c r="I1" s="765"/>
      <c r="J1" s="45"/>
    </row>
    <row r="2" spans="1:10" s="7" customFormat="1" ht="16.5" thickBot="1" x14ac:dyDescent="0.3">
      <c r="A2" s="53"/>
      <c r="B2" s="92"/>
      <c r="C2" s="780" t="s">
        <v>99</v>
      </c>
      <c r="D2" s="781"/>
      <c r="E2" s="781"/>
      <c r="F2" s="781"/>
      <c r="G2" s="781"/>
      <c r="H2" s="781"/>
      <c r="I2" s="782"/>
      <c r="J2" s="40"/>
    </row>
    <row r="3" spans="1:10" s="7" customFormat="1" ht="55.5" customHeight="1" thickBot="1" x14ac:dyDescent="0.3">
      <c r="A3" s="93" t="s">
        <v>66</v>
      </c>
      <c r="B3" s="74" t="s">
        <v>100</v>
      </c>
      <c r="C3" s="74" t="s">
        <v>83</v>
      </c>
      <c r="D3" s="89" t="s">
        <v>264</v>
      </c>
      <c r="E3" s="89" t="s">
        <v>101</v>
      </c>
      <c r="F3" s="89" t="s">
        <v>102</v>
      </c>
      <c r="G3" s="89" t="s">
        <v>103</v>
      </c>
      <c r="H3" s="74" t="s">
        <v>104</v>
      </c>
      <c r="I3" s="74" t="s">
        <v>105</v>
      </c>
      <c r="J3" s="41"/>
    </row>
    <row r="4" spans="1:10" s="7" customFormat="1" x14ac:dyDescent="0.25">
      <c r="A4" s="72"/>
      <c r="B4" s="12"/>
      <c r="C4" s="72"/>
      <c r="D4" s="130"/>
      <c r="E4" s="130"/>
      <c r="F4" s="130"/>
      <c r="G4" s="131"/>
      <c r="H4" s="131"/>
      <c r="I4" s="131"/>
    </row>
    <row r="5" spans="1:10" s="7" customFormat="1" x14ac:dyDescent="0.25">
      <c r="A5" s="2"/>
      <c r="B5" s="50"/>
      <c r="C5" s="2"/>
      <c r="D5" s="132"/>
      <c r="E5" s="132"/>
      <c r="F5" s="132"/>
      <c r="G5" s="132"/>
      <c r="H5" s="132"/>
      <c r="I5" s="132"/>
    </row>
    <row r="6" spans="1:10" s="7" customFormat="1" x14ac:dyDescent="0.25">
      <c r="A6" s="2"/>
      <c r="B6" s="50"/>
      <c r="C6" s="2"/>
      <c r="D6" s="132"/>
      <c r="E6" s="132"/>
      <c r="F6" s="132"/>
      <c r="G6" s="132"/>
      <c r="H6" s="132"/>
      <c r="I6" s="132"/>
    </row>
    <row r="7" spans="1:10" s="7" customFormat="1" x14ac:dyDescent="0.25">
      <c r="A7" s="2"/>
      <c r="B7" s="50"/>
      <c r="C7" s="2"/>
      <c r="D7" s="132"/>
      <c r="E7" s="132"/>
      <c r="F7" s="132"/>
      <c r="G7" s="132"/>
      <c r="H7" s="132"/>
      <c r="I7" s="132"/>
    </row>
    <row r="8" spans="1:10" s="7" customFormat="1" x14ac:dyDescent="0.25">
      <c r="A8" s="2"/>
      <c r="B8" s="50"/>
      <c r="C8" s="2"/>
      <c r="D8" s="132"/>
      <c r="E8" s="132"/>
      <c r="F8" s="132"/>
      <c r="G8" s="132"/>
      <c r="H8" s="132"/>
      <c r="I8" s="132"/>
    </row>
    <row r="9" spans="1:10" s="7" customFormat="1" x14ac:dyDescent="0.25">
      <c r="A9" s="2"/>
      <c r="B9" s="50"/>
      <c r="C9" s="2"/>
      <c r="D9" s="132"/>
      <c r="E9" s="132"/>
      <c r="F9" s="132"/>
      <c r="G9" s="132"/>
      <c r="H9" s="132"/>
      <c r="I9" s="132"/>
    </row>
    <row r="10" spans="1:10" s="7" customFormat="1" x14ac:dyDescent="0.25">
      <c r="A10" s="2"/>
      <c r="B10" s="50"/>
      <c r="C10" s="2"/>
      <c r="D10" s="132"/>
      <c r="E10" s="132"/>
      <c r="F10" s="132"/>
      <c r="G10" s="132"/>
      <c r="H10" s="132"/>
      <c r="I10" s="132"/>
    </row>
    <row r="11" spans="1:10" s="7" customFormat="1" x14ac:dyDescent="0.25">
      <c r="A11" s="2"/>
      <c r="B11" s="50"/>
      <c r="C11" s="2"/>
      <c r="D11" s="132"/>
      <c r="E11" s="132"/>
      <c r="F11" s="132"/>
      <c r="G11" s="132"/>
      <c r="H11" s="132"/>
      <c r="I11" s="132"/>
    </row>
    <row r="12" spans="1:10" s="7" customFormat="1" x14ac:dyDescent="0.25">
      <c r="A12" s="2"/>
      <c r="B12" s="50"/>
      <c r="C12" s="2"/>
      <c r="D12" s="132"/>
      <c r="E12" s="132"/>
      <c r="F12" s="132"/>
      <c r="G12" s="132"/>
      <c r="H12" s="132"/>
      <c r="I12" s="132"/>
    </row>
    <row r="13" spans="1:10" s="7" customFormat="1" x14ac:dyDescent="0.25">
      <c r="A13" s="33"/>
    </row>
    <row r="14" spans="1:10" s="7" customFormat="1" x14ac:dyDescent="0.25">
      <c r="A14" s="34"/>
      <c r="B14" s="39"/>
    </row>
    <row r="15" spans="1:10" s="7" customFormat="1" x14ac:dyDescent="0.25">
      <c r="B15" s="39"/>
    </row>
    <row r="16" spans="1:10" s="7" customFormat="1" x14ac:dyDescent="0.25"/>
    <row r="17" s="7" customFormat="1" x14ac:dyDescent="0.25"/>
  </sheetData>
  <mergeCells count="2">
    <mergeCell ref="C2:I2"/>
    <mergeCell ref="A1:I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6"/>
  <sheetViews>
    <sheetView view="pageBreakPreview" zoomScaleNormal="100" zoomScaleSheetLayoutView="100" workbookViewId="0">
      <selection activeCell="D10" sqref="D10"/>
    </sheetView>
  </sheetViews>
  <sheetFormatPr defaultRowHeight="15.75" x14ac:dyDescent="0.25"/>
  <cols>
    <col min="1" max="1" width="16.375" customWidth="1"/>
    <col min="2" max="2" width="12.375" customWidth="1"/>
    <col min="3" max="3" width="9.625" customWidth="1"/>
    <col min="4" max="4" width="12.625" customWidth="1"/>
    <col min="5" max="5" width="9.125" customWidth="1"/>
    <col min="6" max="7" width="12.625" customWidth="1"/>
    <col min="8" max="8" width="10.125" customWidth="1"/>
    <col min="9" max="9" width="12.625" customWidth="1"/>
    <col min="10" max="10" width="10.125" customWidth="1"/>
    <col min="11" max="11" width="12.625" customWidth="1"/>
  </cols>
  <sheetData>
    <row r="1" spans="1:11" s="4" customFormat="1" ht="37.5" customHeight="1" x14ac:dyDescent="0.25">
      <c r="A1" s="786" t="s">
        <v>266</v>
      </c>
      <c r="B1" s="786"/>
      <c r="C1" s="786"/>
      <c r="D1" s="786"/>
      <c r="E1" s="786"/>
      <c r="F1" s="786"/>
      <c r="G1" s="786"/>
      <c r="H1" s="786"/>
      <c r="I1" s="786"/>
      <c r="J1" s="786"/>
      <c r="K1" s="786"/>
    </row>
    <row r="2" spans="1:11" s="4" customFormat="1" ht="16.5" thickBot="1" x14ac:dyDescent="0.3">
      <c r="A2" s="46" t="s">
        <v>265</v>
      </c>
      <c r="B2" s="46"/>
    </row>
    <row r="3" spans="1:11" s="4" customFormat="1" ht="30.75" customHeight="1" x14ac:dyDescent="0.25">
      <c r="A3" s="794" t="s">
        <v>107</v>
      </c>
      <c r="B3" s="783" t="s">
        <v>108</v>
      </c>
      <c r="C3" s="732" t="s">
        <v>34</v>
      </c>
      <c r="D3" s="732" t="s">
        <v>109</v>
      </c>
      <c r="E3" s="751"/>
      <c r="F3" s="793"/>
      <c r="G3" s="783" t="s">
        <v>110</v>
      </c>
      <c r="H3" s="732" t="s">
        <v>34</v>
      </c>
      <c r="I3" s="732" t="s">
        <v>111</v>
      </c>
      <c r="J3" s="751"/>
      <c r="K3" s="793"/>
    </row>
    <row r="4" spans="1:11" s="4" customFormat="1" ht="32.25" thickBot="1" x14ac:dyDescent="0.3">
      <c r="A4" s="795"/>
      <c r="B4" s="755"/>
      <c r="C4" s="756"/>
      <c r="D4" s="305" t="s">
        <v>112</v>
      </c>
      <c r="E4" s="305" t="s">
        <v>113</v>
      </c>
      <c r="F4" s="95" t="s">
        <v>114</v>
      </c>
      <c r="G4" s="755"/>
      <c r="H4" s="756"/>
      <c r="I4" s="305" t="s">
        <v>112</v>
      </c>
      <c r="J4" s="305" t="s">
        <v>113</v>
      </c>
      <c r="K4" s="95" t="s">
        <v>114</v>
      </c>
    </row>
    <row r="5" spans="1:11" s="4" customFormat="1" x14ac:dyDescent="0.25">
      <c r="A5" s="183"/>
      <c r="B5" s="172"/>
      <c r="C5" s="94"/>
      <c r="D5" s="94"/>
      <c r="E5" s="94"/>
      <c r="F5" s="173"/>
      <c r="G5" s="172"/>
      <c r="H5" s="94"/>
      <c r="I5" s="94"/>
      <c r="J5" s="94"/>
      <c r="K5" s="173"/>
    </row>
    <row r="6" spans="1:11" s="4" customFormat="1" x14ac:dyDescent="0.25">
      <c r="A6" s="181"/>
      <c r="B6" s="179"/>
      <c r="C6" s="178"/>
      <c r="D6" s="178"/>
      <c r="E6" s="178"/>
      <c r="F6" s="180"/>
      <c r="G6" s="179"/>
      <c r="H6" s="178"/>
      <c r="I6" s="178"/>
      <c r="J6" s="178"/>
      <c r="K6" s="180"/>
    </row>
    <row r="7" spans="1:11" s="4" customFormat="1" x14ac:dyDescent="0.25">
      <c r="A7" s="181"/>
      <c r="B7" s="179"/>
      <c r="C7" s="178"/>
      <c r="D7" s="178"/>
      <c r="E7" s="178"/>
      <c r="F7" s="180"/>
      <c r="G7" s="179"/>
      <c r="H7" s="178"/>
      <c r="I7" s="178"/>
      <c r="J7" s="178"/>
      <c r="K7" s="180"/>
    </row>
    <row r="8" spans="1:11" x14ac:dyDescent="0.25">
      <c r="A8" s="182"/>
      <c r="B8" s="174"/>
      <c r="C8" s="2"/>
      <c r="D8" s="2"/>
      <c r="E8" s="2"/>
      <c r="F8" s="175"/>
      <c r="G8" s="174"/>
      <c r="H8" s="2"/>
      <c r="I8" s="2"/>
      <c r="J8" s="2"/>
      <c r="K8" s="175"/>
    </row>
    <row r="9" spans="1:11" x14ac:dyDescent="0.25">
      <c r="A9" s="182"/>
      <c r="B9" s="174"/>
      <c r="C9" s="2"/>
      <c r="D9" s="2"/>
      <c r="E9" s="2"/>
      <c r="F9" s="175"/>
      <c r="G9" s="174"/>
      <c r="H9" s="2"/>
      <c r="I9" s="2"/>
      <c r="J9" s="2"/>
      <c r="K9" s="175"/>
    </row>
    <row r="10" spans="1:11" ht="16.5" thickBot="1" x14ac:dyDescent="0.3">
      <c r="A10" s="184"/>
      <c r="B10" s="191"/>
      <c r="C10" s="185"/>
      <c r="D10" s="185"/>
      <c r="E10" s="185"/>
      <c r="F10" s="186"/>
      <c r="G10" s="191"/>
      <c r="H10" s="185"/>
      <c r="I10" s="185"/>
      <c r="J10" s="185"/>
      <c r="K10" s="186"/>
    </row>
    <row r="11" spans="1:11" ht="16.5" thickBot="1" x14ac:dyDescent="0.3">
      <c r="A11" s="187" t="s">
        <v>32</v>
      </c>
      <c r="B11" s="192">
        <f>SUM(B5:B10)</f>
        <v>0</v>
      </c>
      <c r="C11" s="189">
        <f>SUM(C5:C10)</f>
        <v>0</v>
      </c>
      <c r="D11" s="189">
        <f t="shared" ref="D11:K11" si="0">SUM(D5:D10)</f>
        <v>0</v>
      </c>
      <c r="E11" s="189">
        <f t="shared" si="0"/>
        <v>0</v>
      </c>
      <c r="F11" s="190">
        <f t="shared" si="0"/>
        <v>0</v>
      </c>
      <c r="G11" s="192">
        <f t="shared" ref="G11" si="1">SUM(G5:G10)</f>
        <v>0</v>
      </c>
      <c r="H11" s="189">
        <f t="shared" si="0"/>
        <v>0</v>
      </c>
      <c r="I11" s="189">
        <f t="shared" si="0"/>
        <v>0</v>
      </c>
      <c r="J11" s="189">
        <f t="shared" si="0"/>
        <v>0</v>
      </c>
      <c r="K11" s="190">
        <f t="shared" si="0"/>
        <v>0</v>
      </c>
    </row>
    <row r="13" spans="1:11" ht="16.5" thickBot="1" x14ac:dyDescent="0.3">
      <c r="A13" s="46" t="s">
        <v>106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33.75" customHeight="1" x14ac:dyDescent="0.25">
      <c r="A14" s="787" t="s">
        <v>107</v>
      </c>
      <c r="B14" s="784" t="s">
        <v>108</v>
      </c>
      <c r="C14" s="773" t="s">
        <v>34</v>
      </c>
      <c r="D14" s="790" t="s">
        <v>109</v>
      </c>
      <c r="E14" s="791"/>
      <c r="F14" s="792"/>
      <c r="G14" s="784" t="s">
        <v>110</v>
      </c>
      <c r="H14" s="773" t="s">
        <v>34</v>
      </c>
      <c r="I14" s="790" t="s">
        <v>111</v>
      </c>
      <c r="J14" s="791"/>
      <c r="K14" s="792"/>
    </row>
    <row r="15" spans="1:11" ht="32.25" thickBot="1" x14ac:dyDescent="0.3">
      <c r="A15" s="788"/>
      <c r="B15" s="785"/>
      <c r="C15" s="789"/>
      <c r="D15" s="305" t="s">
        <v>112</v>
      </c>
      <c r="E15" s="305" t="s">
        <v>113</v>
      </c>
      <c r="F15" s="95" t="s">
        <v>114</v>
      </c>
      <c r="G15" s="785"/>
      <c r="H15" s="789"/>
      <c r="I15" s="305" t="s">
        <v>112</v>
      </c>
      <c r="J15" s="305" t="s">
        <v>113</v>
      </c>
      <c r="K15" s="95" t="s">
        <v>114</v>
      </c>
    </row>
    <row r="16" spans="1:11" x14ac:dyDescent="0.25">
      <c r="A16" s="197"/>
      <c r="B16" s="199"/>
      <c r="C16" s="72"/>
      <c r="D16" s="72"/>
      <c r="E16" s="72"/>
      <c r="F16" s="200"/>
      <c r="G16" s="199"/>
      <c r="H16" s="72"/>
      <c r="I16" s="72"/>
      <c r="J16" s="72"/>
      <c r="K16" s="200"/>
    </row>
    <row r="17" spans="1:11" x14ac:dyDescent="0.25">
      <c r="A17" s="197"/>
      <c r="B17" s="199"/>
      <c r="C17" s="72"/>
      <c r="D17" s="72"/>
      <c r="E17" s="72"/>
      <c r="F17" s="200"/>
      <c r="G17" s="199"/>
      <c r="H17" s="72"/>
      <c r="I17" s="72"/>
      <c r="J17" s="72"/>
      <c r="K17" s="200"/>
    </row>
    <row r="18" spans="1:11" x14ac:dyDescent="0.25">
      <c r="A18" s="197"/>
      <c r="B18" s="199"/>
      <c r="C18" s="72"/>
      <c r="D18" s="72"/>
      <c r="E18" s="72"/>
      <c r="F18" s="200"/>
      <c r="G18" s="199"/>
      <c r="H18" s="72"/>
      <c r="I18" s="72"/>
      <c r="J18" s="72"/>
      <c r="K18" s="200"/>
    </row>
    <row r="19" spans="1:11" x14ac:dyDescent="0.25">
      <c r="A19" s="182"/>
      <c r="B19" s="174"/>
      <c r="C19" s="2"/>
      <c r="D19" s="2"/>
      <c r="E19" s="2"/>
      <c r="F19" s="175"/>
      <c r="G19" s="174"/>
      <c r="H19" s="2"/>
      <c r="I19" s="2"/>
      <c r="J19" s="2"/>
      <c r="K19" s="175"/>
    </row>
    <row r="20" spans="1:11" x14ac:dyDescent="0.25">
      <c r="A20" s="182"/>
      <c r="B20" s="174"/>
      <c r="C20" s="2"/>
      <c r="D20" s="2"/>
      <c r="E20" s="2"/>
      <c r="F20" s="175"/>
      <c r="G20" s="174"/>
      <c r="H20" s="2"/>
      <c r="I20" s="2"/>
      <c r="J20" s="2"/>
      <c r="K20" s="175"/>
    </row>
    <row r="21" spans="1:11" ht="16.5" thickBot="1" x14ac:dyDescent="0.3">
      <c r="A21" s="184"/>
      <c r="B21" s="191"/>
      <c r="C21" s="185"/>
      <c r="D21" s="185"/>
      <c r="E21" s="185"/>
      <c r="F21" s="186"/>
      <c r="G21" s="191"/>
      <c r="H21" s="185"/>
      <c r="I21" s="185"/>
      <c r="J21" s="185"/>
      <c r="K21" s="186"/>
    </row>
    <row r="22" spans="1:11" ht="16.5" thickBot="1" x14ac:dyDescent="0.3">
      <c r="A22" s="198" t="s">
        <v>32</v>
      </c>
      <c r="B22" s="192">
        <f>SUM(B16:B21)</f>
        <v>0</v>
      </c>
      <c r="C22" s="189">
        <f>SUM(C16:C21)</f>
        <v>0</v>
      </c>
      <c r="D22" s="189">
        <f t="shared" ref="D22:K22" si="2">SUM(D16:D21)</f>
        <v>0</v>
      </c>
      <c r="E22" s="189">
        <f t="shared" si="2"/>
        <v>0</v>
      </c>
      <c r="F22" s="190">
        <f t="shared" si="2"/>
        <v>0</v>
      </c>
      <c r="G22" s="192">
        <f t="shared" ref="G22" si="3">SUM(G16:G21)</f>
        <v>0</v>
      </c>
      <c r="H22" s="189">
        <f t="shared" si="2"/>
        <v>0</v>
      </c>
      <c r="I22" s="189">
        <f t="shared" si="2"/>
        <v>0</v>
      </c>
      <c r="J22" s="189">
        <f t="shared" si="2"/>
        <v>0</v>
      </c>
      <c r="K22" s="190">
        <f t="shared" si="2"/>
        <v>0</v>
      </c>
    </row>
    <row r="23" spans="1:11" ht="16.5" thickBot="1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x14ac:dyDescent="0.25">
      <c r="A24" s="201" t="s">
        <v>115</v>
      </c>
      <c r="B24" s="203">
        <f>+B11-B22</f>
        <v>0</v>
      </c>
      <c r="C24" s="193">
        <f>+C11-C22</f>
        <v>0</v>
      </c>
      <c r="D24" s="193">
        <f t="shared" ref="D24:K24" si="4">+D11-D22</f>
        <v>0</v>
      </c>
      <c r="E24" s="193">
        <f t="shared" si="4"/>
        <v>0</v>
      </c>
      <c r="F24" s="194">
        <f t="shared" si="4"/>
        <v>0</v>
      </c>
      <c r="G24" s="203">
        <f t="shared" ref="G24" si="5">+G11-G22</f>
        <v>0</v>
      </c>
      <c r="H24" s="193">
        <f t="shared" si="4"/>
        <v>0</v>
      </c>
      <c r="I24" s="193">
        <f t="shared" si="4"/>
        <v>0</v>
      </c>
      <c r="J24" s="193">
        <f t="shared" si="4"/>
        <v>0</v>
      </c>
      <c r="K24" s="194">
        <f t="shared" si="4"/>
        <v>0</v>
      </c>
    </row>
    <row r="25" spans="1:11" ht="16.5" thickBot="1" x14ac:dyDescent="0.3">
      <c r="A25" s="202" t="s">
        <v>116</v>
      </c>
      <c r="B25" s="204">
        <f>+IFERROR(B24/B22,0)*100</f>
        <v>0</v>
      </c>
      <c r="C25" s="195">
        <f>+IFERROR(C24/C22,0)*100</f>
        <v>0</v>
      </c>
      <c r="D25" s="195">
        <f t="shared" ref="D25:K25" si="6">+IFERROR(D24/D22,0)*100</f>
        <v>0</v>
      </c>
      <c r="E25" s="195">
        <f t="shared" si="6"/>
        <v>0</v>
      </c>
      <c r="F25" s="196">
        <f t="shared" si="6"/>
        <v>0</v>
      </c>
      <c r="G25" s="204">
        <f t="shared" ref="G25" si="7">+IFERROR(G24/G22,0)*100</f>
        <v>0</v>
      </c>
      <c r="H25" s="195">
        <f t="shared" si="6"/>
        <v>0</v>
      </c>
      <c r="I25" s="195">
        <f t="shared" si="6"/>
        <v>0</v>
      </c>
      <c r="J25" s="195">
        <f t="shared" si="6"/>
        <v>0</v>
      </c>
      <c r="K25" s="196">
        <f t="shared" si="6"/>
        <v>0</v>
      </c>
    </row>
    <row r="26" spans="1:11" x14ac:dyDescent="0.25">
      <c r="J26" s="16"/>
      <c r="K26" s="16"/>
    </row>
  </sheetData>
  <mergeCells count="15">
    <mergeCell ref="G3:G4"/>
    <mergeCell ref="G14:G15"/>
    <mergeCell ref="A1:K1"/>
    <mergeCell ref="A14:A15"/>
    <mergeCell ref="C14:C15"/>
    <mergeCell ref="D14:F14"/>
    <mergeCell ref="H14:H15"/>
    <mergeCell ref="I14:K14"/>
    <mergeCell ref="B14:B15"/>
    <mergeCell ref="I3:K3"/>
    <mergeCell ref="A3:A4"/>
    <mergeCell ref="H3:H4"/>
    <mergeCell ref="C3:C4"/>
    <mergeCell ref="D3:F3"/>
    <mergeCell ref="B3:B4"/>
  </mergeCells>
  <phoneticPr fontId="2" type="noConversion"/>
  <pageMargins left="0.74803149606299213" right="0.35433070866141736" top="0.98425196850393704" bottom="0.98425196850393704" header="0.51181102362204722" footer="0.51181102362204722"/>
  <pageSetup paperSize="9" scale="9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J29"/>
  <sheetViews>
    <sheetView tabSelected="1" view="pageBreakPreview" zoomScaleNormal="100" zoomScaleSheetLayoutView="100" workbookViewId="0">
      <selection activeCell="C29" sqref="C29"/>
    </sheetView>
  </sheetViews>
  <sheetFormatPr defaultRowHeight="15.75" x14ac:dyDescent="0.25"/>
  <cols>
    <col min="1" max="1" width="3.875" bestFit="1" customWidth="1"/>
    <col min="2" max="2" width="38.625" customWidth="1"/>
    <col min="3" max="3" width="29" customWidth="1"/>
    <col min="4" max="5" width="11.875" customWidth="1"/>
    <col min="6" max="6" width="12.125" customWidth="1"/>
    <col min="7" max="8" width="10.625" customWidth="1"/>
  </cols>
  <sheetData>
    <row r="1" spans="1:10" ht="48" customHeight="1" thickBot="1" x14ac:dyDescent="0.3">
      <c r="A1" s="786" t="s">
        <v>286</v>
      </c>
      <c r="B1" s="786"/>
      <c r="C1" s="786"/>
      <c r="D1" s="786"/>
      <c r="E1" s="786"/>
      <c r="F1" s="786"/>
      <c r="G1" s="4"/>
      <c r="H1" s="4"/>
      <c r="I1" s="11"/>
      <c r="J1" s="11"/>
    </row>
    <row r="2" spans="1:10" ht="48" thickBot="1" x14ac:dyDescent="0.3">
      <c r="A2" s="97" t="s">
        <v>117</v>
      </c>
      <c r="B2" s="89" t="s">
        <v>118</v>
      </c>
      <c r="C2" s="89" t="s">
        <v>119</v>
      </c>
      <c r="D2" s="89" t="s">
        <v>120</v>
      </c>
      <c r="E2" s="89" t="s">
        <v>121</v>
      </c>
      <c r="F2" s="90" t="s">
        <v>122</v>
      </c>
      <c r="G2" s="19"/>
      <c r="H2" s="19"/>
    </row>
    <row r="3" spans="1:10" x14ac:dyDescent="0.25">
      <c r="A3" s="682" t="s">
        <v>5335</v>
      </c>
      <c r="B3" s="72" t="s">
        <v>5336</v>
      </c>
      <c r="C3" s="72" t="s">
        <v>5337</v>
      </c>
      <c r="D3" s="678">
        <v>44823</v>
      </c>
      <c r="E3" s="678">
        <v>45002</v>
      </c>
      <c r="F3" s="683" t="s">
        <v>5338</v>
      </c>
      <c r="G3" s="15"/>
      <c r="H3" s="15"/>
    </row>
    <row r="4" spans="1:10" x14ac:dyDescent="0.25">
      <c r="A4" s="682" t="s">
        <v>5339</v>
      </c>
      <c r="B4" s="72" t="s">
        <v>5340</v>
      </c>
      <c r="C4" s="72" t="s">
        <v>5341</v>
      </c>
      <c r="D4" s="678">
        <v>44690</v>
      </c>
      <c r="E4" s="678">
        <v>45002</v>
      </c>
      <c r="F4" s="683" t="s">
        <v>5338</v>
      </c>
      <c r="G4" s="15"/>
      <c r="H4" s="15"/>
    </row>
    <row r="5" spans="1:10" x14ac:dyDescent="0.25">
      <c r="A5" s="682" t="s">
        <v>5342</v>
      </c>
      <c r="B5" s="72" t="s">
        <v>5343</v>
      </c>
      <c r="C5" s="72" t="s">
        <v>5344</v>
      </c>
      <c r="D5" s="678">
        <v>44817</v>
      </c>
      <c r="E5" s="678">
        <v>45098</v>
      </c>
      <c r="F5" s="683" t="s">
        <v>5338</v>
      </c>
      <c r="G5" s="15"/>
      <c r="H5" s="15"/>
    </row>
    <row r="6" spans="1:10" x14ac:dyDescent="0.25">
      <c r="A6" s="682" t="s">
        <v>5345</v>
      </c>
      <c r="B6" s="72" t="s">
        <v>5051</v>
      </c>
      <c r="C6" s="72" t="s">
        <v>5331</v>
      </c>
      <c r="D6" s="678">
        <v>44893</v>
      </c>
      <c r="E6" s="678">
        <v>45098</v>
      </c>
      <c r="F6" s="683" t="s">
        <v>5338</v>
      </c>
      <c r="G6" s="15"/>
      <c r="H6" s="15"/>
    </row>
    <row r="7" spans="1:10" x14ac:dyDescent="0.25">
      <c r="A7" s="682" t="s">
        <v>5346</v>
      </c>
      <c r="B7" s="2" t="s">
        <v>5347</v>
      </c>
      <c r="C7" s="2" t="s">
        <v>5348</v>
      </c>
      <c r="D7" s="679">
        <v>44823</v>
      </c>
      <c r="E7" s="679">
        <v>45098</v>
      </c>
      <c r="F7" s="683" t="s">
        <v>5338</v>
      </c>
      <c r="G7" s="15"/>
      <c r="H7" s="15"/>
    </row>
    <row r="8" spans="1:10" x14ac:dyDescent="0.25">
      <c r="A8" s="682" t="s">
        <v>5349</v>
      </c>
      <c r="B8" s="2" t="s">
        <v>870</v>
      </c>
      <c r="C8" s="2" t="s">
        <v>5350</v>
      </c>
      <c r="D8" s="679">
        <v>44886</v>
      </c>
      <c r="E8" s="679">
        <v>45098</v>
      </c>
      <c r="F8" s="683" t="s">
        <v>5338</v>
      </c>
      <c r="G8" s="15"/>
      <c r="H8" s="15"/>
    </row>
    <row r="9" spans="1:10" x14ac:dyDescent="0.25">
      <c r="A9" s="682" t="s">
        <v>5351</v>
      </c>
      <c r="B9" s="2" t="s">
        <v>5352</v>
      </c>
      <c r="C9" s="2" t="s">
        <v>5353</v>
      </c>
      <c r="D9" s="679">
        <v>45160</v>
      </c>
      <c r="E9" s="679">
        <v>45278</v>
      </c>
      <c r="F9" s="683" t="s">
        <v>5338</v>
      </c>
      <c r="G9" s="15"/>
      <c r="H9" s="15"/>
    </row>
    <row r="10" spans="1:10" x14ac:dyDescent="0.25">
      <c r="A10" s="682" t="s">
        <v>5354</v>
      </c>
      <c r="B10" s="2" t="s">
        <v>5355</v>
      </c>
      <c r="C10" s="185" t="s">
        <v>5356</v>
      </c>
      <c r="D10" s="679">
        <v>45180</v>
      </c>
      <c r="E10" s="679">
        <v>45278</v>
      </c>
      <c r="F10" s="683" t="s">
        <v>5338</v>
      </c>
      <c r="G10" s="15"/>
      <c r="H10" s="15"/>
    </row>
    <row r="11" spans="1:10" x14ac:dyDescent="0.25">
      <c r="A11" s="682" t="s">
        <v>5357</v>
      </c>
      <c r="B11" s="684" t="s">
        <v>5358</v>
      </c>
      <c r="C11" s="685" t="s">
        <v>5350</v>
      </c>
      <c r="D11" s="686">
        <v>44994</v>
      </c>
      <c r="E11" s="679">
        <v>45278</v>
      </c>
      <c r="F11" s="683" t="s">
        <v>5338</v>
      </c>
      <c r="G11" s="15"/>
      <c r="H11" s="15"/>
    </row>
    <row r="12" spans="1:10" x14ac:dyDescent="0.25">
      <c r="A12" s="682" t="s">
        <v>5359</v>
      </c>
      <c r="B12" s="14" t="s">
        <v>5360</v>
      </c>
      <c r="C12" s="23" t="s">
        <v>5344</v>
      </c>
      <c r="D12" s="679">
        <v>45190</v>
      </c>
      <c r="E12" s="679">
        <v>45278</v>
      </c>
      <c r="F12" s="683" t="s">
        <v>5338</v>
      </c>
      <c r="G12" s="15"/>
      <c r="H12" s="15"/>
    </row>
    <row r="13" spans="1:10" x14ac:dyDescent="0.25">
      <c r="A13" s="682" t="s">
        <v>5361</v>
      </c>
      <c r="B13" s="14" t="s">
        <v>5362</v>
      </c>
      <c r="C13" s="14" t="s">
        <v>5344</v>
      </c>
      <c r="D13" s="679">
        <v>45190</v>
      </c>
      <c r="E13" s="679">
        <v>45278</v>
      </c>
      <c r="F13" s="683" t="s">
        <v>5338</v>
      </c>
      <c r="G13" s="15"/>
      <c r="H13" s="15"/>
    </row>
    <row r="14" spans="1:10" x14ac:dyDescent="0.25">
      <c r="A14" s="682" t="s">
        <v>5363</v>
      </c>
      <c r="B14" s="14" t="s">
        <v>2771</v>
      </c>
      <c r="C14" s="14" t="s">
        <v>5364</v>
      </c>
      <c r="D14" s="679">
        <v>45131</v>
      </c>
      <c r="E14" s="679">
        <v>45278</v>
      </c>
      <c r="F14" s="683" t="s">
        <v>5338</v>
      </c>
      <c r="G14" s="15"/>
      <c r="H14" s="15"/>
    </row>
    <row r="15" spans="1:10" x14ac:dyDescent="0.25">
      <c r="A15" s="682">
        <v>13</v>
      </c>
      <c r="B15" s="14" t="s">
        <v>5365</v>
      </c>
      <c r="C15" s="14" t="s">
        <v>5366</v>
      </c>
      <c r="D15" s="679">
        <v>45183</v>
      </c>
      <c r="E15" s="679">
        <v>45278</v>
      </c>
      <c r="F15" s="683" t="s">
        <v>5338</v>
      </c>
      <c r="G15" s="15"/>
      <c r="H15" s="15"/>
    </row>
    <row r="16" spans="1:10" x14ac:dyDescent="0.25">
      <c r="A16" s="682">
        <v>14</v>
      </c>
      <c r="B16" s="14" t="s">
        <v>5367</v>
      </c>
      <c r="C16" s="14" t="s">
        <v>5364</v>
      </c>
      <c r="D16" s="679">
        <v>45191</v>
      </c>
      <c r="E16" s="679">
        <v>45278</v>
      </c>
      <c r="F16" s="683" t="s">
        <v>5338</v>
      </c>
      <c r="G16" s="15"/>
      <c r="H16" s="15"/>
    </row>
    <row r="17" spans="1:8" ht="12.75" customHeight="1" thickBot="1" x14ac:dyDescent="0.3">
      <c r="A17" s="7"/>
      <c r="B17" s="7"/>
      <c r="C17" s="7"/>
      <c r="D17" s="7"/>
      <c r="E17" s="7"/>
      <c r="F17" s="15"/>
      <c r="G17" s="15"/>
      <c r="H17" s="15"/>
    </row>
    <row r="18" spans="1:8" ht="64.5" customHeight="1" thickBot="1" x14ac:dyDescent="0.3">
      <c r="B18" s="98" t="s">
        <v>123</v>
      </c>
      <c r="C18" s="75"/>
      <c r="D18" s="90" t="s">
        <v>124</v>
      </c>
      <c r="E18" s="7"/>
      <c r="F18" s="15"/>
      <c r="G18" s="15"/>
      <c r="H18" s="15"/>
    </row>
    <row r="19" spans="1:8" x14ac:dyDescent="0.25">
      <c r="B19" s="23" t="s">
        <v>287</v>
      </c>
      <c r="C19" s="24"/>
      <c r="D19" s="72">
        <v>3</v>
      </c>
      <c r="E19" s="7"/>
      <c r="F19" s="7"/>
      <c r="G19" s="7"/>
      <c r="H19" s="7"/>
    </row>
    <row r="20" spans="1:8" x14ac:dyDescent="0.25">
      <c r="B20" s="23" t="s">
        <v>288</v>
      </c>
      <c r="C20" s="25"/>
      <c r="D20" s="2">
        <v>12</v>
      </c>
      <c r="E20" s="7"/>
      <c r="F20" s="7"/>
      <c r="G20" s="7"/>
      <c r="H20" s="7"/>
    </row>
    <row r="21" spans="1:8" x14ac:dyDescent="0.25">
      <c r="B21" s="23" t="s">
        <v>289</v>
      </c>
      <c r="C21" s="25"/>
      <c r="D21" s="2">
        <v>5</v>
      </c>
      <c r="E21" s="7"/>
      <c r="F21" s="7"/>
      <c r="G21" s="7"/>
      <c r="H21" s="7"/>
    </row>
    <row r="22" spans="1:8" x14ac:dyDescent="0.25">
      <c r="B22" s="14" t="s">
        <v>125</v>
      </c>
      <c r="C22" s="25"/>
      <c r="D22" s="2"/>
      <c r="E22" s="7"/>
      <c r="F22" s="7"/>
      <c r="G22" s="7"/>
      <c r="H22" s="7"/>
    </row>
    <row r="23" spans="1:8" x14ac:dyDescent="0.25">
      <c r="B23" s="2" t="s">
        <v>126</v>
      </c>
      <c r="C23" s="25"/>
      <c r="D23" s="2"/>
      <c r="E23" s="7"/>
      <c r="F23" s="7"/>
      <c r="G23" s="7"/>
      <c r="H23" s="7"/>
    </row>
    <row r="24" spans="1:8" x14ac:dyDescent="0.25">
      <c r="B24" s="2" t="s">
        <v>127</v>
      </c>
      <c r="C24" s="25"/>
      <c r="D24" s="2"/>
      <c r="E24" s="7"/>
      <c r="F24" s="7"/>
    </row>
    <row r="25" spans="1:8" x14ac:dyDescent="0.25">
      <c r="B25" s="2" t="s">
        <v>128</v>
      </c>
      <c r="C25" s="25"/>
      <c r="D25" s="2"/>
      <c r="E25" s="7"/>
      <c r="F25" s="7"/>
    </row>
    <row r="26" spans="1:8" ht="9.75" customHeight="1" thickBot="1" x14ac:dyDescent="0.3">
      <c r="B26" s="7"/>
      <c r="C26" s="7"/>
      <c r="D26" s="7"/>
      <c r="E26" s="7"/>
      <c r="F26" s="7"/>
    </row>
    <row r="27" spans="1:8" ht="31.5" customHeight="1" thickBot="1" x14ac:dyDescent="0.3">
      <c r="B27" s="99" t="s">
        <v>129</v>
      </c>
      <c r="C27" s="100" t="s">
        <v>130</v>
      </c>
      <c r="E27" s="7"/>
      <c r="F27" s="7"/>
    </row>
    <row r="28" spans="1:8" ht="32.25" customHeight="1" x14ac:dyDescent="0.25">
      <c r="B28" s="49">
        <v>14</v>
      </c>
      <c r="C28" s="23">
        <v>52</v>
      </c>
      <c r="D28" s="33"/>
      <c r="E28" s="7"/>
      <c r="F28" s="7"/>
    </row>
    <row r="29" spans="1:8" x14ac:dyDescent="0.25">
      <c r="D29" s="16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</sheetPr>
  <dimension ref="A1:F28"/>
  <sheetViews>
    <sheetView view="pageBreakPreview" zoomScaleNormal="100" zoomScaleSheetLayoutView="100" workbookViewId="0">
      <selection activeCell="D26" sqref="D26"/>
    </sheetView>
  </sheetViews>
  <sheetFormatPr defaultRowHeight="15.75" x14ac:dyDescent="0.25"/>
  <cols>
    <col min="1" max="1" width="4.125" customWidth="1"/>
    <col min="2" max="2" width="38" customWidth="1"/>
    <col min="3" max="3" width="24.375" customWidth="1"/>
    <col min="4" max="4" width="16.5" customWidth="1"/>
    <col min="5" max="5" width="15.375" customWidth="1"/>
    <col min="6" max="6" width="20.375" customWidth="1"/>
  </cols>
  <sheetData>
    <row r="1" spans="1:6" ht="48" customHeight="1" thickBot="1" x14ac:dyDescent="0.3">
      <c r="A1" s="796" t="s">
        <v>290</v>
      </c>
      <c r="B1" s="796"/>
      <c r="C1" s="796"/>
      <c r="D1" s="796"/>
      <c r="E1" s="796"/>
      <c r="F1" s="796"/>
    </row>
    <row r="2" spans="1:6" ht="32.25" thickBot="1" x14ac:dyDescent="0.3">
      <c r="A2" s="101" t="s">
        <v>117</v>
      </c>
      <c r="B2" s="76" t="s">
        <v>118</v>
      </c>
      <c r="C2" s="76" t="s">
        <v>119</v>
      </c>
      <c r="D2" s="76" t="s">
        <v>120</v>
      </c>
      <c r="E2" s="76" t="s">
        <v>131</v>
      </c>
      <c r="F2" s="77" t="s">
        <v>122</v>
      </c>
    </row>
    <row r="3" spans="1:6" x14ac:dyDescent="0.25">
      <c r="A3" s="687" t="s">
        <v>5335</v>
      </c>
      <c r="B3" s="61" t="s">
        <v>5368</v>
      </c>
      <c r="C3" s="61" t="s">
        <v>5327</v>
      </c>
      <c r="D3" s="688">
        <v>44826</v>
      </c>
      <c r="E3" s="688">
        <v>44979</v>
      </c>
      <c r="F3" s="690" t="s">
        <v>5338</v>
      </c>
    </row>
    <row r="4" spans="1:6" x14ac:dyDescent="0.25">
      <c r="A4" s="687" t="s">
        <v>5369</v>
      </c>
      <c r="B4" s="59" t="s">
        <v>5370</v>
      </c>
      <c r="C4" s="59" t="s">
        <v>5348</v>
      </c>
      <c r="D4" s="689">
        <v>44817</v>
      </c>
      <c r="E4" s="689">
        <v>45042</v>
      </c>
      <c r="F4" s="690" t="s">
        <v>5338</v>
      </c>
    </row>
    <row r="5" spans="1:6" x14ac:dyDescent="0.25">
      <c r="A5" s="687" t="s">
        <v>5342</v>
      </c>
      <c r="B5" s="59" t="s">
        <v>1815</v>
      </c>
      <c r="C5" s="59" t="s">
        <v>5348</v>
      </c>
      <c r="D5" s="689">
        <v>44851</v>
      </c>
      <c r="E5" s="689">
        <v>45042</v>
      </c>
      <c r="F5" s="690" t="s">
        <v>5338</v>
      </c>
    </row>
    <row r="6" spans="1:6" x14ac:dyDescent="0.25">
      <c r="A6" s="687" t="s">
        <v>5345</v>
      </c>
      <c r="B6" s="59" t="s">
        <v>5371</v>
      </c>
      <c r="C6" s="59" t="s">
        <v>5353</v>
      </c>
      <c r="D6" s="689">
        <v>44886</v>
      </c>
      <c r="E6" s="689">
        <v>45042</v>
      </c>
      <c r="F6" s="690" t="s">
        <v>5338</v>
      </c>
    </row>
    <row r="7" spans="1:6" x14ac:dyDescent="0.25">
      <c r="A7" s="687" t="s">
        <v>5346</v>
      </c>
      <c r="B7" s="59" t="s">
        <v>5372</v>
      </c>
      <c r="C7" s="59" t="s">
        <v>5331</v>
      </c>
      <c r="D7" s="689">
        <v>44756</v>
      </c>
      <c r="E7" s="689">
        <v>45042</v>
      </c>
      <c r="F7" s="690" t="s">
        <v>5338</v>
      </c>
    </row>
    <row r="8" spans="1:6" x14ac:dyDescent="0.25">
      <c r="A8" s="687" t="s">
        <v>5349</v>
      </c>
      <c r="B8" s="59" t="s">
        <v>5373</v>
      </c>
      <c r="C8" s="59" t="s">
        <v>5374</v>
      </c>
      <c r="D8" s="689">
        <v>44886</v>
      </c>
      <c r="E8" s="689">
        <v>45105</v>
      </c>
      <c r="F8" s="690" t="s">
        <v>5338</v>
      </c>
    </row>
    <row r="9" spans="1:6" x14ac:dyDescent="0.25">
      <c r="A9" s="687" t="s">
        <v>5351</v>
      </c>
      <c r="B9" s="59" t="s">
        <v>5375</v>
      </c>
      <c r="C9" s="59" t="s">
        <v>5376</v>
      </c>
      <c r="D9" s="689">
        <v>44869</v>
      </c>
      <c r="E9" s="689">
        <v>45105</v>
      </c>
      <c r="F9" s="690" t="s">
        <v>5338</v>
      </c>
    </row>
    <row r="10" spans="1:6" x14ac:dyDescent="0.25">
      <c r="A10" s="687" t="s">
        <v>5354</v>
      </c>
      <c r="B10" s="59" t="s">
        <v>5377</v>
      </c>
      <c r="C10" s="59" t="s">
        <v>5328</v>
      </c>
      <c r="D10" s="689">
        <v>44964</v>
      </c>
      <c r="E10" s="689">
        <v>45105</v>
      </c>
      <c r="F10" s="690" t="s">
        <v>5338</v>
      </c>
    </row>
    <row r="11" spans="1:6" x14ac:dyDescent="0.25">
      <c r="A11" s="687" t="s">
        <v>5357</v>
      </c>
      <c r="B11" s="59" t="s">
        <v>5378</v>
      </c>
      <c r="C11" s="59" t="s">
        <v>5379</v>
      </c>
      <c r="D11" s="689">
        <v>44859</v>
      </c>
      <c r="E11" s="689">
        <v>45105</v>
      </c>
      <c r="F11" s="690" t="s">
        <v>5338</v>
      </c>
    </row>
    <row r="12" spans="1:6" x14ac:dyDescent="0.25">
      <c r="A12" s="687" t="s">
        <v>5359</v>
      </c>
      <c r="B12" s="59" t="s">
        <v>2183</v>
      </c>
      <c r="C12" s="59" t="s">
        <v>5380</v>
      </c>
      <c r="D12" s="689">
        <v>44936</v>
      </c>
      <c r="E12" s="689">
        <v>45105</v>
      </c>
      <c r="F12" s="690" t="s">
        <v>5338</v>
      </c>
    </row>
    <row r="13" spans="1:6" x14ac:dyDescent="0.25">
      <c r="A13" s="687" t="s">
        <v>5361</v>
      </c>
      <c r="B13" s="59" t="s">
        <v>5381</v>
      </c>
      <c r="C13" s="59" t="s">
        <v>5328</v>
      </c>
      <c r="D13" s="689">
        <v>45013</v>
      </c>
      <c r="E13" s="689">
        <v>45266</v>
      </c>
      <c r="F13" s="690" t="s">
        <v>5338</v>
      </c>
    </row>
    <row r="14" spans="1:6" x14ac:dyDescent="0.25">
      <c r="A14" s="687" t="s">
        <v>5363</v>
      </c>
      <c r="B14" s="59" t="s">
        <v>5382</v>
      </c>
      <c r="C14" s="59" t="s">
        <v>5383</v>
      </c>
      <c r="D14" s="689">
        <v>45041</v>
      </c>
      <c r="E14" s="689">
        <v>45266</v>
      </c>
      <c r="F14" s="690" t="s">
        <v>5338</v>
      </c>
    </row>
    <row r="15" spans="1:6" x14ac:dyDescent="0.25">
      <c r="A15" s="687">
        <v>13</v>
      </c>
      <c r="B15" s="59" t="s">
        <v>5384</v>
      </c>
      <c r="C15" s="59" t="s">
        <v>5383</v>
      </c>
      <c r="D15" s="689">
        <v>45042</v>
      </c>
      <c r="E15" s="689">
        <v>45266</v>
      </c>
      <c r="F15" s="690" t="s">
        <v>5338</v>
      </c>
    </row>
    <row r="16" spans="1:6" ht="16.5" thickBot="1" x14ac:dyDescent="0.3">
      <c r="A16" s="56"/>
      <c r="B16" s="56"/>
      <c r="C16" s="56"/>
      <c r="D16" s="56"/>
      <c r="E16" s="56"/>
      <c r="F16" s="57"/>
    </row>
    <row r="17" spans="1:6" ht="53.25" customHeight="1" thickBot="1" x14ac:dyDescent="0.3">
      <c r="A17" s="58"/>
      <c r="B17" s="102" t="s">
        <v>132</v>
      </c>
      <c r="C17" s="103"/>
      <c r="D17" s="104" t="s">
        <v>124</v>
      </c>
      <c r="E17" s="56"/>
      <c r="F17" s="57"/>
    </row>
    <row r="18" spans="1:6" x14ac:dyDescent="0.25">
      <c r="A18" s="58"/>
      <c r="B18" s="61" t="s">
        <v>287</v>
      </c>
      <c r="C18" s="60"/>
      <c r="D18" s="68">
        <v>1</v>
      </c>
      <c r="E18" s="56"/>
      <c r="F18" s="56"/>
    </row>
    <row r="19" spans="1:6" x14ac:dyDescent="0.25">
      <c r="A19" s="58"/>
      <c r="B19" s="61" t="s">
        <v>288</v>
      </c>
      <c r="C19" s="62"/>
      <c r="D19" s="42">
        <v>1</v>
      </c>
      <c r="E19" s="56"/>
      <c r="F19" s="56"/>
    </row>
    <row r="20" spans="1:6" x14ac:dyDescent="0.25">
      <c r="A20" s="58"/>
      <c r="B20" s="61" t="s">
        <v>289</v>
      </c>
      <c r="C20" s="62"/>
      <c r="D20" s="42">
        <v>13</v>
      </c>
      <c r="E20" s="56"/>
      <c r="F20" s="56"/>
    </row>
    <row r="21" spans="1:6" x14ac:dyDescent="0.25">
      <c r="A21" s="58"/>
      <c r="B21" s="59" t="s">
        <v>125</v>
      </c>
      <c r="C21" s="62"/>
      <c r="D21" s="42"/>
      <c r="E21" s="56"/>
      <c r="F21" s="56"/>
    </row>
    <row r="22" spans="1:6" x14ac:dyDescent="0.25">
      <c r="A22" s="58"/>
      <c r="B22" s="42" t="s">
        <v>126</v>
      </c>
      <c r="C22" s="62"/>
      <c r="D22" s="42"/>
      <c r="E22" s="56"/>
      <c r="F22" s="56"/>
    </row>
    <row r="23" spans="1:6" x14ac:dyDescent="0.25">
      <c r="A23" s="58"/>
      <c r="B23" s="42" t="s">
        <v>127</v>
      </c>
      <c r="C23" s="62"/>
      <c r="D23" s="42"/>
      <c r="E23" s="56"/>
      <c r="F23" s="56"/>
    </row>
    <row r="24" spans="1:6" x14ac:dyDescent="0.25">
      <c r="A24" s="58"/>
      <c r="B24" s="42" t="s">
        <v>128</v>
      </c>
      <c r="C24" s="62"/>
      <c r="D24" s="42"/>
      <c r="E24" s="56"/>
      <c r="F24" s="56"/>
    </row>
    <row r="25" spans="1:6" ht="16.5" thickBot="1" x14ac:dyDescent="0.3">
      <c r="A25" s="58"/>
      <c r="B25" s="56"/>
      <c r="C25" s="56"/>
      <c r="D25" s="56"/>
      <c r="E25" s="56"/>
      <c r="F25" s="56"/>
    </row>
    <row r="26" spans="1:6" ht="31.5" customHeight="1" thickBot="1" x14ac:dyDescent="0.3">
      <c r="A26" s="58"/>
      <c r="B26" s="105" t="s">
        <v>133</v>
      </c>
      <c r="C26" s="106" t="s">
        <v>134</v>
      </c>
      <c r="E26" s="56"/>
      <c r="F26" s="56"/>
    </row>
    <row r="27" spans="1:6" ht="29.25" customHeight="1" x14ac:dyDescent="0.25">
      <c r="A27" s="58"/>
      <c r="B27" s="49">
        <v>13</v>
      </c>
      <c r="C27" s="49">
        <v>42</v>
      </c>
      <c r="D27" s="63"/>
      <c r="E27" s="56"/>
      <c r="F27" s="56"/>
    </row>
    <row r="28" spans="1:6" x14ac:dyDescent="0.25">
      <c r="D28" s="16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1"/>
  <sheetViews>
    <sheetView view="pageBreakPreview" zoomScaleNormal="100" zoomScaleSheetLayoutView="100" workbookViewId="0">
      <selection sqref="A1:I1"/>
    </sheetView>
  </sheetViews>
  <sheetFormatPr defaultRowHeight="15.75" x14ac:dyDescent="0.25"/>
  <cols>
    <col min="1" max="1" width="22.5" bestFit="1" customWidth="1"/>
    <col min="2" max="8" width="11.625" customWidth="1"/>
    <col min="9" max="9" width="16.625" customWidth="1"/>
    <col min="10" max="10" width="11.625" customWidth="1"/>
  </cols>
  <sheetData>
    <row r="1" spans="1:10" ht="21" thickBot="1" x14ac:dyDescent="0.3">
      <c r="A1" s="798" t="s">
        <v>291</v>
      </c>
      <c r="B1" s="798"/>
      <c r="C1" s="798"/>
      <c r="D1" s="798"/>
      <c r="E1" s="798"/>
      <c r="F1" s="798"/>
      <c r="G1" s="798"/>
      <c r="H1" s="798"/>
      <c r="I1" s="798"/>
      <c r="J1" s="162"/>
    </row>
    <row r="2" spans="1:10" s="4" customFormat="1" ht="174" customHeight="1" thickBot="1" x14ac:dyDescent="0.3">
      <c r="A2" s="73" t="s">
        <v>135</v>
      </c>
      <c r="B2" s="89" t="s">
        <v>136</v>
      </c>
      <c r="C2" s="89" t="s">
        <v>137</v>
      </c>
      <c r="D2" s="89" t="s">
        <v>138</v>
      </c>
      <c r="E2" s="89" t="s">
        <v>139</v>
      </c>
      <c r="F2" s="89" t="s">
        <v>140</v>
      </c>
      <c r="G2" s="89" t="s">
        <v>141</v>
      </c>
      <c r="H2" s="89" t="s">
        <v>142</v>
      </c>
      <c r="I2" s="90" t="s">
        <v>143</v>
      </c>
      <c r="J2" s="17"/>
    </row>
    <row r="3" spans="1:10" x14ac:dyDescent="0.25">
      <c r="A3" s="96" t="s">
        <v>144</v>
      </c>
      <c r="B3" s="96"/>
      <c r="C3" s="72"/>
      <c r="D3" s="72"/>
      <c r="E3" s="72"/>
      <c r="F3" s="72"/>
      <c r="G3" s="72"/>
      <c r="H3" s="72"/>
      <c r="I3" s="72"/>
      <c r="J3" s="7"/>
    </row>
    <row r="4" spans="1:10" x14ac:dyDescent="0.25">
      <c r="A4" s="13" t="s">
        <v>145</v>
      </c>
      <c r="B4" s="13"/>
      <c r="C4" s="2"/>
      <c r="D4" s="2"/>
      <c r="E4" s="2"/>
      <c r="F4" s="2"/>
      <c r="G4" s="2"/>
      <c r="H4" s="2"/>
      <c r="I4" s="2"/>
      <c r="J4" s="7"/>
    </row>
    <row r="5" spans="1:10" x14ac:dyDescent="0.25">
      <c r="A5" s="13" t="s">
        <v>146</v>
      </c>
      <c r="B5" s="13"/>
      <c r="C5" s="2"/>
      <c r="D5" s="2"/>
      <c r="E5" s="2"/>
      <c r="F5" s="2"/>
      <c r="G5" s="2"/>
      <c r="H5" s="2"/>
      <c r="I5" s="2"/>
      <c r="J5" s="7"/>
    </row>
    <row r="6" spans="1:10" x14ac:dyDescent="0.25">
      <c r="A6" s="134" t="s">
        <v>32</v>
      </c>
      <c r="B6" s="133">
        <f>SUM(B3:B5)</f>
        <v>0</v>
      </c>
      <c r="C6" s="135">
        <f>+IFERROR(($B$3*C3+$B$4*C4+$B$5*C5)/$B$6,0)</f>
        <v>0</v>
      </c>
      <c r="D6" s="135">
        <f>+IFERROR(($B$3*D3+$B$4*D4+$B$5*D5)/$B$6,0)</f>
        <v>0</v>
      </c>
      <c r="E6" s="135">
        <f>+IFERROR(($B$3*E3+$B$4*E4+$B$5*E5)/$B$6,0)</f>
        <v>0</v>
      </c>
      <c r="F6" s="133">
        <f>SUM(F3:F5)</f>
        <v>0</v>
      </c>
      <c r="G6" s="133">
        <f>SUM(G3:G5)</f>
        <v>0</v>
      </c>
      <c r="H6" s="133">
        <f>SUM(H3:H5)</f>
        <v>0</v>
      </c>
      <c r="I6" s="133">
        <f>SUM(I3:I5)</f>
        <v>0</v>
      </c>
      <c r="J6" s="7"/>
    </row>
    <row r="7" spans="1:10" x14ac:dyDescent="0.25">
      <c r="A7" s="7"/>
      <c r="B7" s="7"/>
      <c r="C7" s="7"/>
      <c r="D7" s="7"/>
      <c r="E7" s="7"/>
      <c r="F7" s="7"/>
      <c r="G7" s="7"/>
      <c r="H7" s="7"/>
      <c r="I7" s="7"/>
      <c r="J7" s="7"/>
    </row>
    <row r="8" spans="1:10" s="1" customFormat="1" ht="16.5" customHeight="1" thickBot="1" x14ac:dyDescent="0.3">
      <c r="A8" s="797" t="s">
        <v>147</v>
      </c>
      <c r="B8" s="797"/>
      <c r="C8" s="797"/>
      <c r="D8" s="10"/>
      <c r="H8" s="10"/>
      <c r="I8" s="10"/>
      <c r="J8" s="10"/>
    </row>
    <row r="9" spans="1:10" s="1" customFormat="1" ht="32.25" thickBot="1" x14ac:dyDescent="0.3">
      <c r="A9" s="73" t="s">
        <v>148</v>
      </c>
      <c r="B9" s="89" t="s">
        <v>149</v>
      </c>
      <c r="C9" s="90" t="s">
        <v>150</v>
      </c>
      <c r="D9" s="10"/>
      <c r="H9" s="10"/>
      <c r="I9" s="10"/>
      <c r="J9" s="10"/>
    </row>
    <row r="10" spans="1:10" x14ac:dyDescent="0.25">
      <c r="A10" s="96" t="s">
        <v>151</v>
      </c>
      <c r="B10" s="96"/>
      <c r="C10" s="107"/>
      <c r="D10" s="7"/>
      <c r="H10" s="7"/>
      <c r="I10" s="7"/>
      <c r="J10" s="7"/>
    </row>
    <row r="11" spans="1:10" x14ac:dyDescent="0.25">
      <c r="A11" s="13" t="s">
        <v>152</v>
      </c>
      <c r="B11" s="13"/>
      <c r="C11" s="3"/>
      <c r="D11" s="7"/>
      <c r="H11" s="7"/>
      <c r="I11" s="7"/>
      <c r="J11" s="7"/>
    </row>
    <row r="12" spans="1:10" ht="13.5" customHeight="1" x14ac:dyDescent="0.25">
      <c r="A12" s="133" t="s">
        <v>32</v>
      </c>
      <c r="B12" s="69">
        <f>+B10+B11</f>
        <v>0</v>
      </c>
      <c r="C12" s="69">
        <f>+C10+C11</f>
        <v>0</v>
      </c>
    </row>
    <row r="13" spans="1:10" x14ac:dyDescent="0.25">
      <c r="C13" s="16"/>
    </row>
    <row r="14" spans="1:10" ht="15.75" customHeight="1" x14ac:dyDescent="0.25">
      <c r="A14" s="797" t="s">
        <v>153</v>
      </c>
      <c r="B14" s="797"/>
      <c r="C14" s="797"/>
    </row>
    <row r="15" spans="1:10" x14ac:dyDescent="0.25">
      <c r="A15" s="797"/>
      <c r="B15" s="797"/>
      <c r="C15" s="797"/>
    </row>
    <row r="16" spans="1:10" x14ac:dyDescent="0.25">
      <c r="A16" s="797"/>
      <c r="B16" s="797"/>
      <c r="C16" s="797"/>
    </row>
    <row r="17" spans="1:3" ht="16.5" thickBot="1" x14ac:dyDescent="0.3">
      <c r="A17" s="799"/>
      <c r="B17" s="799"/>
      <c r="C17" s="797"/>
    </row>
    <row r="18" spans="1:3" ht="16.5" thickBot="1" x14ac:dyDescent="0.3">
      <c r="A18" s="73" t="s">
        <v>154</v>
      </c>
      <c r="B18" s="90" t="s">
        <v>155</v>
      </c>
      <c r="C18" s="26"/>
    </row>
    <row r="19" spans="1:3" x14ac:dyDescent="0.25">
      <c r="A19" s="96" t="s">
        <v>156</v>
      </c>
      <c r="B19" s="96"/>
      <c r="C19" s="7"/>
    </row>
    <row r="20" spans="1:3" x14ac:dyDescent="0.25">
      <c r="A20" s="13" t="s">
        <v>157</v>
      </c>
      <c r="B20" s="13"/>
      <c r="C20" s="7"/>
    </row>
    <row r="21" spans="1:3" x14ac:dyDescent="0.25">
      <c r="A21" s="133" t="s">
        <v>32</v>
      </c>
      <c r="B21" s="69">
        <f>+B19+B20</f>
        <v>0</v>
      </c>
      <c r="C21" s="63"/>
    </row>
  </sheetData>
  <mergeCells count="3">
    <mergeCell ref="A8:C8"/>
    <mergeCell ref="A1:I1"/>
    <mergeCell ref="A14:C17"/>
  </mergeCells>
  <phoneticPr fontId="2" type="noConversion"/>
  <pageMargins left="0.75" right="0.75" top="1" bottom="1" header="0.4921259845" footer="0.4921259845"/>
  <pageSetup paperSize="9" scale="89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22"/>
  <sheetViews>
    <sheetView view="pageBreakPreview" zoomScaleNormal="100" zoomScaleSheetLayoutView="100" workbookViewId="0">
      <selection activeCell="Q8" sqref="Q8"/>
    </sheetView>
  </sheetViews>
  <sheetFormatPr defaultRowHeight="15.75" x14ac:dyDescent="0.25"/>
  <cols>
    <col min="1" max="1" width="12.125" customWidth="1"/>
    <col min="2" max="2" width="7.875" customWidth="1"/>
    <col min="3" max="3" width="10.625" customWidth="1"/>
    <col min="4" max="4" width="7.875" customWidth="1"/>
    <col min="5" max="5" width="10.375" customWidth="1"/>
    <col min="6" max="6" width="8" customWidth="1"/>
    <col min="7" max="7" width="9.625" customWidth="1"/>
    <col min="8" max="8" width="7.125" customWidth="1"/>
    <col min="9" max="9" width="8.625" customWidth="1"/>
    <col min="10" max="10" width="9.625" customWidth="1"/>
    <col min="11" max="11" width="9" customWidth="1"/>
    <col min="12" max="12" width="8.125" customWidth="1"/>
    <col min="13" max="13" width="9.875" customWidth="1"/>
    <col min="14" max="20" width="10.625" customWidth="1"/>
  </cols>
  <sheetData>
    <row r="1" spans="1:19" ht="31.5" customHeight="1" x14ac:dyDescent="0.25">
      <c r="A1" s="786" t="s">
        <v>158</v>
      </c>
      <c r="B1" s="786"/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20"/>
      <c r="O1" s="20"/>
      <c r="P1" s="20"/>
      <c r="Q1" s="20"/>
      <c r="R1" s="20"/>
      <c r="S1" s="20"/>
    </row>
    <row r="2" spans="1:19" ht="16.5" thickBot="1" x14ac:dyDescent="0.3">
      <c r="A2" s="245" t="s">
        <v>257</v>
      </c>
      <c r="B2" s="245"/>
      <c r="C2" s="246"/>
      <c r="D2" s="246"/>
      <c r="E2" s="245"/>
      <c r="F2" s="245"/>
      <c r="G2" s="245"/>
      <c r="H2" s="800"/>
      <c r="I2" s="800"/>
      <c r="J2" s="800"/>
      <c r="K2" s="800"/>
      <c r="L2" s="800"/>
      <c r="M2" s="800"/>
    </row>
    <row r="3" spans="1:19" s="5" customFormat="1" ht="66.75" customHeight="1" thickBot="1" x14ac:dyDescent="0.3">
      <c r="A3" s="247" t="s">
        <v>107</v>
      </c>
      <c r="B3" s="248" t="s">
        <v>32</v>
      </c>
      <c r="C3" s="248" t="s">
        <v>159</v>
      </c>
      <c r="D3" s="248" t="s">
        <v>160</v>
      </c>
      <c r="E3" s="248" t="s">
        <v>161</v>
      </c>
      <c r="F3" s="248" t="s">
        <v>162</v>
      </c>
      <c r="G3" s="249" t="s">
        <v>163</v>
      </c>
      <c r="H3" s="248" t="s">
        <v>34</v>
      </c>
      <c r="I3" s="247" t="s">
        <v>159</v>
      </c>
      <c r="J3" s="248" t="s">
        <v>160</v>
      </c>
      <c r="K3" s="248" t="s">
        <v>161</v>
      </c>
      <c r="L3" s="248" t="s">
        <v>162</v>
      </c>
      <c r="M3" s="249" t="s">
        <v>163</v>
      </c>
    </row>
    <row r="4" spans="1:19" s="5" customFormat="1" x14ac:dyDescent="0.25">
      <c r="A4" s="250"/>
      <c r="B4" s="251">
        <f>SUM(C4:G4)</f>
        <v>0</v>
      </c>
      <c r="C4" s="252"/>
      <c r="D4" s="252"/>
      <c r="E4" s="252"/>
      <c r="F4" s="252"/>
      <c r="G4" s="286"/>
      <c r="H4" s="293">
        <f t="shared" ref="H4:H15" si="0">SUM(I4:M4)</f>
        <v>0</v>
      </c>
      <c r="I4" s="253"/>
      <c r="J4" s="254"/>
      <c r="K4" s="254"/>
      <c r="L4" s="254"/>
      <c r="M4" s="255"/>
    </row>
    <row r="5" spans="1:19" s="5" customFormat="1" x14ac:dyDescent="0.25">
      <c r="A5" s="256"/>
      <c r="B5" s="251">
        <f>SUM(C5:G5)</f>
        <v>0</v>
      </c>
      <c r="C5" s="257"/>
      <c r="D5" s="257"/>
      <c r="E5" s="257"/>
      <c r="F5" s="257"/>
      <c r="G5" s="287"/>
      <c r="H5" s="294">
        <f t="shared" si="0"/>
        <v>0</v>
      </c>
      <c r="I5" s="256"/>
      <c r="J5" s="257"/>
      <c r="K5" s="257"/>
      <c r="L5" s="257"/>
      <c r="M5" s="258"/>
    </row>
    <row r="6" spans="1:19" s="5" customFormat="1" x14ac:dyDescent="0.25">
      <c r="A6" s="256"/>
      <c r="B6" s="251">
        <f t="shared" ref="B6:B14" si="1">SUM(C6:G6)</f>
        <v>0</v>
      </c>
      <c r="C6" s="257"/>
      <c r="D6" s="257"/>
      <c r="E6" s="257"/>
      <c r="F6" s="257"/>
      <c r="G6" s="287"/>
      <c r="H6" s="294">
        <f t="shared" si="0"/>
        <v>0</v>
      </c>
      <c r="I6" s="256"/>
      <c r="J6" s="257"/>
      <c r="K6" s="257"/>
      <c r="L6" s="257"/>
      <c r="M6" s="258"/>
    </row>
    <row r="7" spans="1:19" s="5" customFormat="1" x14ac:dyDescent="0.25">
      <c r="A7" s="256"/>
      <c r="B7" s="251">
        <f t="shared" si="1"/>
        <v>0</v>
      </c>
      <c r="C7" s="257"/>
      <c r="D7" s="257"/>
      <c r="E7" s="257"/>
      <c r="F7" s="257"/>
      <c r="G7" s="287"/>
      <c r="H7" s="294">
        <f t="shared" si="0"/>
        <v>0</v>
      </c>
      <c r="I7" s="256"/>
      <c r="J7" s="257"/>
      <c r="K7" s="257"/>
      <c r="L7" s="257"/>
      <c r="M7" s="258"/>
    </row>
    <row r="8" spans="1:19" s="5" customFormat="1" x14ac:dyDescent="0.25">
      <c r="A8" s="256"/>
      <c r="B8" s="251">
        <f t="shared" si="1"/>
        <v>0</v>
      </c>
      <c r="C8" s="257"/>
      <c r="D8" s="257"/>
      <c r="E8" s="257"/>
      <c r="F8" s="257"/>
      <c r="G8" s="287"/>
      <c r="H8" s="294">
        <f t="shared" si="0"/>
        <v>0</v>
      </c>
      <c r="I8" s="256"/>
      <c r="J8" s="257"/>
      <c r="K8" s="257"/>
      <c r="L8" s="257"/>
      <c r="M8" s="258"/>
    </row>
    <row r="9" spans="1:19" s="5" customFormat="1" x14ac:dyDescent="0.25">
      <c r="A9" s="256"/>
      <c r="B9" s="251">
        <f t="shared" si="1"/>
        <v>0</v>
      </c>
      <c r="C9" s="257"/>
      <c r="D9" s="257"/>
      <c r="E9" s="257"/>
      <c r="F9" s="257"/>
      <c r="G9" s="287"/>
      <c r="H9" s="294">
        <f t="shared" si="0"/>
        <v>0</v>
      </c>
      <c r="I9" s="256"/>
      <c r="J9" s="257"/>
      <c r="K9" s="257"/>
      <c r="L9" s="257"/>
      <c r="M9" s="258"/>
    </row>
    <row r="10" spans="1:19" s="5" customFormat="1" x14ac:dyDescent="0.25">
      <c r="A10" s="256"/>
      <c r="B10" s="251">
        <f t="shared" si="1"/>
        <v>0</v>
      </c>
      <c r="C10" s="257"/>
      <c r="D10" s="257"/>
      <c r="E10" s="257"/>
      <c r="F10" s="257"/>
      <c r="G10" s="287"/>
      <c r="H10" s="294">
        <f t="shared" si="0"/>
        <v>0</v>
      </c>
      <c r="I10" s="256"/>
      <c r="J10" s="257"/>
      <c r="K10" s="257"/>
      <c r="L10" s="257"/>
      <c r="M10" s="258"/>
    </row>
    <row r="11" spans="1:19" s="5" customFormat="1" x14ac:dyDescent="0.25">
      <c r="A11" s="256"/>
      <c r="B11" s="251">
        <f t="shared" si="1"/>
        <v>0</v>
      </c>
      <c r="C11" s="257"/>
      <c r="D11" s="257"/>
      <c r="E11" s="257"/>
      <c r="F11" s="257"/>
      <c r="G11" s="287"/>
      <c r="H11" s="294">
        <f t="shared" si="0"/>
        <v>0</v>
      </c>
      <c r="I11" s="256"/>
      <c r="J11" s="257"/>
      <c r="K11" s="257"/>
      <c r="L11" s="257"/>
      <c r="M11" s="258"/>
    </row>
    <row r="12" spans="1:19" s="5" customFormat="1" x14ac:dyDescent="0.25">
      <c r="A12" s="256"/>
      <c r="B12" s="251">
        <f t="shared" si="1"/>
        <v>0</v>
      </c>
      <c r="C12" s="257"/>
      <c r="D12" s="257"/>
      <c r="E12" s="257"/>
      <c r="F12" s="257"/>
      <c r="G12" s="287"/>
      <c r="H12" s="294">
        <f t="shared" si="0"/>
        <v>0</v>
      </c>
      <c r="I12" s="256"/>
      <c r="J12" s="257"/>
      <c r="K12" s="257"/>
      <c r="L12" s="257"/>
      <c r="M12" s="258"/>
    </row>
    <row r="13" spans="1:19" s="5" customFormat="1" x14ac:dyDescent="0.25">
      <c r="A13" s="256"/>
      <c r="B13" s="251">
        <f t="shared" si="1"/>
        <v>0</v>
      </c>
      <c r="C13" s="257"/>
      <c r="D13" s="257"/>
      <c r="E13" s="257"/>
      <c r="F13" s="257"/>
      <c r="G13" s="287"/>
      <c r="H13" s="294">
        <f t="shared" si="0"/>
        <v>0</v>
      </c>
      <c r="I13" s="256"/>
      <c r="J13" s="257"/>
      <c r="K13" s="257"/>
      <c r="L13" s="257"/>
      <c r="M13" s="258"/>
    </row>
    <row r="14" spans="1:19" s="5" customFormat="1" x14ac:dyDescent="0.25">
      <c r="A14" s="256"/>
      <c r="B14" s="251">
        <f t="shared" si="1"/>
        <v>0</v>
      </c>
      <c r="C14" s="257"/>
      <c r="D14" s="257"/>
      <c r="E14" s="257"/>
      <c r="F14" s="257"/>
      <c r="G14" s="287"/>
      <c r="H14" s="294">
        <f t="shared" si="0"/>
        <v>0</v>
      </c>
      <c r="I14" s="256"/>
      <c r="J14" s="257"/>
      <c r="K14" s="257"/>
      <c r="L14" s="257"/>
      <c r="M14" s="258"/>
    </row>
    <row r="15" spans="1:19" ht="18.75" customHeight="1" x14ac:dyDescent="0.25">
      <c r="A15" s="259" t="s">
        <v>32</v>
      </c>
      <c r="B15" s="251">
        <f t="shared" ref="B15" si="2">SUM(C15:G15)</f>
        <v>0</v>
      </c>
      <c r="C15" s="260">
        <f>SUM(C4:C14)</f>
        <v>0</v>
      </c>
      <c r="D15" s="260">
        <f>SUM(D4:D14)</f>
        <v>0</v>
      </c>
      <c r="E15" s="260">
        <f>SUM(E4:E14)</f>
        <v>0</v>
      </c>
      <c r="F15" s="260">
        <f>SUM(F4:F14)</f>
        <v>0</v>
      </c>
      <c r="G15" s="288">
        <f>SUM(G4:G14)</f>
        <v>0</v>
      </c>
      <c r="H15" s="294">
        <f t="shared" si="0"/>
        <v>0</v>
      </c>
      <c r="I15" s="261">
        <f>SUM(I4:I14)</f>
        <v>0</v>
      </c>
      <c r="J15" s="260">
        <f>SUM(J4:J14)</f>
        <v>0</v>
      </c>
      <c r="K15" s="260">
        <f>SUM(K4:K14)</f>
        <v>0</v>
      </c>
      <c r="L15" s="260">
        <f>SUM(L4:L14)</f>
        <v>0</v>
      </c>
      <c r="M15" s="262">
        <f>SUM(M4:M14)</f>
        <v>0</v>
      </c>
    </row>
    <row r="16" spans="1:19" ht="20.25" customHeight="1" x14ac:dyDescent="0.25">
      <c r="A16" s="259" t="s">
        <v>164</v>
      </c>
      <c r="B16" s="263">
        <v>100</v>
      </c>
      <c r="C16" s="264">
        <f t="shared" ref="C16:H16" si="3">+IFERROR(C15/$B$15,0)*100</f>
        <v>0</v>
      </c>
      <c r="D16" s="264">
        <f t="shared" si="3"/>
        <v>0</v>
      </c>
      <c r="E16" s="264">
        <f t="shared" si="3"/>
        <v>0</v>
      </c>
      <c r="F16" s="264">
        <f t="shared" si="3"/>
        <v>0</v>
      </c>
      <c r="G16" s="289">
        <f t="shared" si="3"/>
        <v>0</v>
      </c>
      <c r="H16" s="285">
        <f t="shared" si="3"/>
        <v>0</v>
      </c>
      <c r="I16" s="265">
        <f>+IFERROR(I15/$H$15,0)*100</f>
        <v>0</v>
      </c>
      <c r="J16" s="264">
        <f t="shared" ref="J16:M16" si="4">+IFERROR(J15/$H$15,0)*100</f>
        <v>0</v>
      </c>
      <c r="K16" s="264">
        <f t="shared" si="4"/>
        <v>0</v>
      </c>
      <c r="L16" s="264">
        <f t="shared" si="4"/>
        <v>0</v>
      </c>
      <c r="M16" s="299">
        <f t="shared" si="4"/>
        <v>0</v>
      </c>
    </row>
    <row r="17" spans="1:13" ht="33.75" customHeight="1" x14ac:dyDescent="0.25">
      <c r="A17" s="266" t="s">
        <v>165</v>
      </c>
      <c r="B17" s="267"/>
      <c r="C17" s="268"/>
      <c r="D17" s="268"/>
      <c r="E17" s="268"/>
      <c r="F17" s="268"/>
      <c r="G17" s="271"/>
      <c r="H17" s="295"/>
      <c r="I17" s="270"/>
      <c r="J17" s="268"/>
      <c r="K17" s="268"/>
      <c r="L17" s="271"/>
      <c r="M17" s="269"/>
    </row>
    <row r="18" spans="1:13" ht="33.75" customHeight="1" x14ac:dyDescent="0.25">
      <c r="A18" s="272" t="s">
        <v>166</v>
      </c>
      <c r="B18" s="273"/>
      <c r="C18" s="273"/>
      <c r="D18" s="273"/>
      <c r="E18" s="273"/>
      <c r="F18" s="273"/>
      <c r="G18" s="290"/>
      <c r="H18" s="296"/>
      <c r="I18" s="275"/>
      <c r="J18" s="273"/>
      <c r="K18" s="273"/>
      <c r="L18" s="273"/>
      <c r="M18" s="274"/>
    </row>
    <row r="19" spans="1:13" ht="32.25" customHeight="1" x14ac:dyDescent="0.25">
      <c r="A19" s="276" t="s">
        <v>167</v>
      </c>
      <c r="B19" s="277">
        <f>+B15-B17</f>
        <v>0</v>
      </c>
      <c r="C19" s="277">
        <f t="shared" ref="C19:M19" si="5">+C15-C17</f>
        <v>0</v>
      </c>
      <c r="D19" s="277">
        <f t="shared" si="5"/>
        <v>0</v>
      </c>
      <c r="E19" s="277">
        <f t="shared" si="5"/>
        <v>0</v>
      </c>
      <c r="F19" s="277">
        <f t="shared" si="5"/>
        <v>0</v>
      </c>
      <c r="G19" s="291">
        <f t="shared" si="5"/>
        <v>0</v>
      </c>
      <c r="H19" s="297">
        <f>+H15-H17</f>
        <v>0</v>
      </c>
      <c r="I19" s="279">
        <f t="shared" si="5"/>
        <v>0</v>
      </c>
      <c r="J19" s="277">
        <f t="shared" si="5"/>
        <v>0</v>
      </c>
      <c r="K19" s="277">
        <f t="shared" si="5"/>
        <v>0</v>
      </c>
      <c r="L19" s="277">
        <f t="shared" si="5"/>
        <v>0</v>
      </c>
      <c r="M19" s="278">
        <f t="shared" si="5"/>
        <v>0</v>
      </c>
    </row>
    <row r="20" spans="1:13" ht="39" customHeight="1" thickBot="1" x14ac:dyDescent="0.3">
      <c r="A20" s="280" t="s">
        <v>168</v>
      </c>
      <c r="B20" s="281">
        <f t="shared" ref="B20:L20" si="6">+B16-B18</f>
        <v>100</v>
      </c>
      <c r="C20" s="281">
        <f>+C16-C18</f>
        <v>0</v>
      </c>
      <c r="D20" s="281">
        <f>+D16-D18</f>
        <v>0</v>
      </c>
      <c r="E20" s="281">
        <f t="shared" si="6"/>
        <v>0</v>
      </c>
      <c r="F20" s="281">
        <f t="shared" si="6"/>
        <v>0</v>
      </c>
      <c r="G20" s="292">
        <f t="shared" si="6"/>
        <v>0</v>
      </c>
      <c r="H20" s="298">
        <f>+H16-H18</f>
        <v>0</v>
      </c>
      <c r="I20" s="283">
        <f t="shared" si="6"/>
        <v>0</v>
      </c>
      <c r="J20" s="281">
        <f t="shared" si="6"/>
        <v>0</v>
      </c>
      <c r="K20" s="281">
        <f t="shared" si="6"/>
        <v>0</v>
      </c>
      <c r="L20" s="281">
        <f t="shared" si="6"/>
        <v>0</v>
      </c>
      <c r="M20" s="282">
        <f>+M16-M18</f>
        <v>0</v>
      </c>
    </row>
    <row r="21" spans="1:13" x14ac:dyDescent="0.25">
      <c r="A21" s="284" t="s">
        <v>169</v>
      </c>
      <c r="B21" s="245"/>
      <c r="C21" s="245"/>
      <c r="D21" s="245"/>
      <c r="E21" s="245"/>
      <c r="F21" s="245"/>
      <c r="G21" s="245"/>
      <c r="H21" s="245"/>
      <c r="I21" s="245"/>
      <c r="J21" s="245"/>
      <c r="K21" s="245"/>
      <c r="L21" s="245"/>
      <c r="M21" s="245"/>
    </row>
    <row r="22" spans="1:13" x14ac:dyDescent="0.25">
      <c r="A22" s="245"/>
      <c r="B22" s="245"/>
      <c r="C22" s="245"/>
      <c r="D22" s="245"/>
      <c r="E22" s="245"/>
      <c r="F22" s="245"/>
      <c r="G22" s="245"/>
      <c r="H22" s="245"/>
      <c r="I22" s="245"/>
      <c r="J22" s="245"/>
      <c r="K22" s="245"/>
      <c r="L22" s="245"/>
      <c r="M22" s="245"/>
    </row>
  </sheetData>
  <mergeCells count="2">
    <mergeCell ref="A1:M1"/>
    <mergeCell ref="H2:M2"/>
  </mergeCells>
  <phoneticPr fontId="2" type="noConversion"/>
  <pageMargins left="0.75" right="0.75" top="0.5" bottom="1" header="0.4921259845" footer="0.4921259845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6"/>
  <sheetViews>
    <sheetView view="pageBreakPreview" zoomScaleNormal="100" zoomScaleSheetLayoutView="100" workbookViewId="0">
      <selection activeCell="E5" sqref="E5"/>
    </sheetView>
  </sheetViews>
  <sheetFormatPr defaultRowHeight="15.75" x14ac:dyDescent="0.25"/>
  <cols>
    <col min="1" max="2" width="12.625" customWidth="1"/>
    <col min="3" max="3" width="11.375" customWidth="1"/>
    <col min="4" max="11" width="12.625" customWidth="1"/>
  </cols>
  <sheetData>
    <row r="1" spans="1:11" ht="40.5" customHeight="1" x14ac:dyDescent="0.25">
      <c r="A1" s="801" t="s">
        <v>267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</row>
    <row r="2" spans="1:11" ht="16.5" thickBot="1" x14ac:dyDescent="0.3">
      <c r="A2" s="46" t="s">
        <v>265</v>
      </c>
      <c r="B2" s="46"/>
      <c r="C2" s="64"/>
      <c r="D2" s="64"/>
      <c r="E2" s="64"/>
      <c r="F2" s="64"/>
      <c r="G2" s="64"/>
      <c r="H2" s="64"/>
      <c r="I2" s="64"/>
      <c r="J2" s="64"/>
      <c r="K2" s="64"/>
    </row>
    <row r="3" spans="1:11" x14ac:dyDescent="0.25">
      <c r="A3" s="815" t="s">
        <v>107</v>
      </c>
      <c r="B3" s="811" t="s">
        <v>170</v>
      </c>
      <c r="C3" s="817" t="s">
        <v>34</v>
      </c>
      <c r="D3" s="806" t="s">
        <v>171</v>
      </c>
      <c r="E3" s="807"/>
      <c r="F3" s="808"/>
      <c r="G3" s="813" t="s">
        <v>172</v>
      </c>
      <c r="H3" s="817" t="s">
        <v>34</v>
      </c>
      <c r="I3" s="806" t="s">
        <v>173</v>
      </c>
      <c r="J3" s="807"/>
      <c r="K3" s="808"/>
    </row>
    <row r="4" spans="1:11" ht="32.25" thickBot="1" x14ac:dyDescent="0.3">
      <c r="A4" s="816"/>
      <c r="B4" s="812"/>
      <c r="C4" s="818"/>
      <c r="D4" s="109" t="s">
        <v>112</v>
      </c>
      <c r="E4" s="109" t="s">
        <v>113</v>
      </c>
      <c r="F4" s="110" t="s">
        <v>114</v>
      </c>
      <c r="G4" s="814"/>
      <c r="H4" s="818"/>
      <c r="I4" s="109" t="s">
        <v>112</v>
      </c>
      <c r="J4" s="109" t="s">
        <v>113</v>
      </c>
      <c r="K4" s="110" t="s">
        <v>114</v>
      </c>
    </row>
    <row r="5" spans="1:11" x14ac:dyDescent="0.25">
      <c r="A5" s="211"/>
      <c r="B5" s="205"/>
      <c r="C5" s="108"/>
      <c r="D5" s="108"/>
      <c r="E5" s="108"/>
      <c r="F5" s="206"/>
      <c r="G5" s="205"/>
      <c r="H5" s="108"/>
      <c r="I5" s="108"/>
      <c r="J5" s="108"/>
      <c r="K5" s="206"/>
    </row>
    <row r="6" spans="1:11" x14ac:dyDescent="0.25">
      <c r="A6" s="212"/>
      <c r="B6" s="207"/>
      <c r="C6" s="65"/>
      <c r="D6" s="65"/>
      <c r="E6" s="65"/>
      <c r="F6" s="208"/>
      <c r="G6" s="207"/>
      <c r="H6" s="65"/>
      <c r="I6" s="65"/>
      <c r="J6" s="65"/>
      <c r="K6" s="208"/>
    </row>
    <row r="7" spans="1:11" x14ac:dyDescent="0.25">
      <c r="A7" s="212"/>
      <c r="B7" s="207"/>
      <c r="C7" s="65"/>
      <c r="D7" s="65"/>
      <c r="E7" s="65"/>
      <c r="F7" s="208"/>
      <c r="G7" s="207"/>
      <c r="H7" s="65"/>
      <c r="I7" s="65"/>
      <c r="J7" s="65"/>
      <c r="K7" s="208"/>
    </row>
    <row r="8" spans="1:11" x14ac:dyDescent="0.25">
      <c r="A8" s="213"/>
      <c r="B8" s="209"/>
      <c r="C8" s="42"/>
      <c r="D8" s="42"/>
      <c r="E8" s="42"/>
      <c r="F8" s="210"/>
      <c r="G8" s="209"/>
      <c r="H8" s="42"/>
      <c r="I8" s="42"/>
      <c r="J8" s="42"/>
      <c r="K8" s="210"/>
    </row>
    <row r="9" spans="1:11" x14ac:dyDescent="0.25">
      <c r="A9" s="213"/>
      <c r="B9" s="209"/>
      <c r="C9" s="42"/>
      <c r="D9" s="42"/>
      <c r="E9" s="42"/>
      <c r="F9" s="210"/>
      <c r="G9" s="209"/>
      <c r="H9" s="42"/>
      <c r="I9" s="42"/>
      <c r="J9" s="42"/>
      <c r="K9" s="210"/>
    </row>
    <row r="10" spans="1:11" ht="16.5" thickBot="1" x14ac:dyDescent="0.3">
      <c r="A10" s="214"/>
      <c r="B10" s="215"/>
      <c r="C10" s="216"/>
      <c r="D10" s="216"/>
      <c r="E10" s="216"/>
      <c r="F10" s="217"/>
      <c r="G10" s="219"/>
      <c r="H10" s="220"/>
      <c r="I10" s="220"/>
      <c r="J10" s="220"/>
      <c r="K10" s="221"/>
    </row>
    <row r="11" spans="1:11" ht="18" customHeight="1" thickBot="1" x14ac:dyDescent="0.3">
      <c r="A11" s="218" t="s">
        <v>32</v>
      </c>
      <c r="B11" s="192">
        <f>SUM(B5:B10)</f>
        <v>0</v>
      </c>
      <c r="C11" s="189">
        <f>SUM(C5:C10)</f>
        <v>0</v>
      </c>
      <c r="D11" s="189">
        <f>SUM(D5:D10)</f>
        <v>0</v>
      </c>
      <c r="E11" s="189">
        <f t="shared" ref="E11:K11" si="0">SUM(E5:E10)</f>
        <v>0</v>
      </c>
      <c r="F11" s="190">
        <f t="shared" si="0"/>
        <v>0</v>
      </c>
      <c r="G11" s="188">
        <f t="shared" ref="G11" si="1">SUM(G5:G10)</f>
        <v>0</v>
      </c>
      <c r="H11" s="189">
        <f t="shared" si="0"/>
        <v>0</v>
      </c>
      <c r="I11" s="189">
        <f t="shared" si="0"/>
        <v>0</v>
      </c>
      <c r="J11" s="189">
        <f t="shared" si="0"/>
        <v>0</v>
      </c>
      <c r="K11" s="190">
        <f t="shared" si="0"/>
        <v>0</v>
      </c>
    </row>
    <row r="12" spans="1:11" x14ac:dyDescent="0.25">
      <c r="A12" s="56"/>
      <c r="B12" s="58"/>
      <c r="C12" s="58"/>
      <c r="D12" s="58"/>
      <c r="E12" s="58"/>
      <c r="F12" s="58"/>
      <c r="G12" s="58"/>
      <c r="H12" s="58"/>
      <c r="I12" s="58"/>
      <c r="J12" s="58"/>
      <c r="K12" s="58"/>
    </row>
    <row r="13" spans="1:11" ht="16.5" thickBot="1" x14ac:dyDescent="0.3">
      <c r="A13" s="244" t="s">
        <v>106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</row>
    <row r="14" spans="1:11" x14ac:dyDescent="0.25">
      <c r="A14" s="802" t="s">
        <v>107</v>
      </c>
      <c r="B14" s="811" t="s">
        <v>170</v>
      </c>
      <c r="C14" s="804" t="s">
        <v>170</v>
      </c>
      <c r="D14" s="806" t="s">
        <v>171</v>
      </c>
      <c r="E14" s="807"/>
      <c r="F14" s="808"/>
      <c r="G14" s="813" t="s">
        <v>172</v>
      </c>
      <c r="H14" s="809" t="s">
        <v>172</v>
      </c>
      <c r="I14" s="806" t="s">
        <v>173</v>
      </c>
      <c r="J14" s="807"/>
      <c r="K14" s="808"/>
    </row>
    <row r="15" spans="1:11" ht="32.25" thickBot="1" x14ac:dyDescent="0.3">
      <c r="A15" s="803"/>
      <c r="B15" s="812"/>
      <c r="C15" s="805"/>
      <c r="D15" s="109" t="s">
        <v>112</v>
      </c>
      <c r="E15" s="109" t="s">
        <v>113</v>
      </c>
      <c r="F15" s="110" t="s">
        <v>114</v>
      </c>
      <c r="G15" s="814"/>
      <c r="H15" s="810"/>
      <c r="I15" s="109" t="s">
        <v>112</v>
      </c>
      <c r="J15" s="109" t="s">
        <v>113</v>
      </c>
      <c r="K15" s="110" t="s">
        <v>114</v>
      </c>
    </row>
    <row r="16" spans="1:11" x14ac:dyDescent="0.25">
      <c r="A16" s="223"/>
      <c r="B16" s="224"/>
      <c r="C16" s="112"/>
      <c r="D16" s="111"/>
      <c r="E16" s="111"/>
      <c r="F16" s="222"/>
      <c r="G16" s="224"/>
      <c r="H16" s="67"/>
      <c r="I16" s="111"/>
      <c r="J16" s="111"/>
      <c r="K16" s="222"/>
    </row>
    <row r="17" spans="1:11" x14ac:dyDescent="0.25">
      <c r="A17" s="223"/>
      <c r="B17" s="224"/>
      <c r="C17" s="112"/>
      <c r="D17" s="111"/>
      <c r="E17" s="111"/>
      <c r="F17" s="222"/>
      <c r="G17" s="224"/>
      <c r="H17" s="67"/>
      <c r="I17" s="111"/>
      <c r="J17" s="111"/>
      <c r="K17" s="222"/>
    </row>
    <row r="18" spans="1:11" x14ac:dyDescent="0.25">
      <c r="A18" s="212"/>
      <c r="B18" s="207"/>
      <c r="C18" s="66"/>
      <c r="D18" s="65"/>
      <c r="E18" s="65"/>
      <c r="F18" s="208"/>
      <c r="G18" s="207"/>
      <c r="H18" s="65"/>
      <c r="I18" s="65"/>
      <c r="J18" s="65"/>
      <c r="K18" s="208"/>
    </row>
    <row r="19" spans="1:11" x14ac:dyDescent="0.25">
      <c r="A19" s="213"/>
      <c r="B19" s="209"/>
      <c r="C19" s="42"/>
      <c r="D19" s="42"/>
      <c r="E19" s="42"/>
      <c r="F19" s="210"/>
      <c r="G19" s="209"/>
      <c r="H19" s="42"/>
      <c r="I19" s="42"/>
      <c r="J19" s="42"/>
      <c r="K19" s="210"/>
    </row>
    <row r="20" spans="1:11" x14ac:dyDescent="0.25">
      <c r="A20" s="213"/>
      <c r="B20" s="209"/>
      <c r="C20" s="42"/>
      <c r="D20" s="42"/>
      <c r="E20" s="42"/>
      <c r="F20" s="210"/>
      <c r="G20" s="209"/>
      <c r="H20" s="42"/>
      <c r="I20" s="42"/>
      <c r="J20" s="42"/>
      <c r="K20" s="210"/>
    </row>
    <row r="21" spans="1:11" ht="16.5" thickBot="1" x14ac:dyDescent="0.3">
      <c r="A21" s="214"/>
      <c r="B21" s="215"/>
      <c r="C21" s="216"/>
      <c r="D21" s="216"/>
      <c r="E21" s="216"/>
      <c r="F21" s="217"/>
      <c r="G21" s="215"/>
      <c r="H21" s="216"/>
      <c r="I21" s="216"/>
      <c r="J21" s="216"/>
      <c r="K21" s="217"/>
    </row>
    <row r="22" spans="1:11" ht="16.5" thickBot="1" x14ac:dyDescent="0.3">
      <c r="A22" s="218" t="s">
        <v>32</v>
      </c>
      <c r="B22" s="192">
        <f>SUM(B16:B21)</f>
        <v>0</v>
      </c>
      <c r="C22" s="189">
        <f>SUM(C16:C21)</f>
        <v>0</v>
      </c>
      <c r="D22" s="189">
        <f t="shared" ref="D22:K22" si="2">SUM(D16:D21)</f>
        <v>0</v>
      </c>
      <c r="E22" s="189">
        <f t="shared" si="2"/>
        <v>0</v>
      </c>
      <c r="F22" s="190">
        <f t="shared" si="2"/>
        <v>0</v>
      </c>
      <c r="G22" s="192">
        <f t="shared" ref="G22" si="3">SUM(G16:G21)</f>
        <v>0</v>
      </c>
      <c r="H22" s="189">
        <f t="shared" si="2"/>
        <v>0</v>
      </c>
      <c r="I22" s="189">
        <f t="shared" si="2"/>
        <v>0</v>
      </c>
      <c r="J22" s="189">
        <f t="shared" si="2"/>
        <v>0</v>
      </c>
      <c r="K22" s="190">
        <f t="shared" si="2"/>
        <v>0</v>
      </c>
    </row>
    <row r="23" spans="1:11" ht="16.5" thickBot="1" x14ac:dyDescent="0.3">
      <c r="A23" s="58"/>
      <c r="B23" s="56"/>
      <c r="C23" s="56"/>
      <c r="D23" s="56"/>
      <c r="E23" s="56"/>
      <c r="F23" s="56"/>
      <c r="G23" s="56"/>
      <c r="H23" s="56"/>
      <c r="I23" s="56"/>
      <c r="J23" s="56"/>
      <c r="K23" s="56"/>
    </row>
    <row r="24" spans="1:11" ht="18.75" customHeight="1" x14ac:dyDescent="0.25">
      <c r="A24" s="225" t="s">
        <v>174</v>
      </c>
      <c r="B24" s="203">
        <f t="shared" ref="B24" si="4">+B11-B22</f>
        <v>0</v>
      </c>
      <c r="C24" s="193">
        <f t="shared" ref="C24:K24" si="5">+C11-C22</f>
        <v>0</v>
      </c>
      <c r="D24" s="193">
        <f t="shared" si="5"/>
        <v>0</v>
      </c>
      <c r="E24" s="193">
        <f t="shared" si="5"/>
        <v>0</v>
      </c>
      <c r="F24" s="194">
        <f t="shared" si="5"/>
        <v>0</v>
      </c>
      <c r="G24" s="203">
        <f t="shared" ref="G24" si="6">+G11-G22</f>
        <v>0</v>
      </c>
      <c r="H24" s="193">
        <f t="shared" si="5"/>
        <v>0</v>
      </c>
      <c r="I24" s="193">
        <f t="shared" si="5"/>
        <v>0</v>
      </c>
      <c r="J24" s="193">
        <f t="shared" si="5"/>
        <v>0</v>
      </c>
      <c r="K24" s="194">
        <f t="shared" si="5"/>
        <v>0</v>
      </c>
    </row>
    <row r="25" spans="1:11" ht="20.25" customHeight="1" thickBot="1" x14ac:dyDescent="0.3">
      <c r="A25" s="226" t="s">
        <v>175</v>
      </c>
      <c r="B25" s="204">
        <f t="shared" ref="B25" si="7">+IFERROR(B24/B22,0)*100</f>
        <v>0</v>
      </c>
      <c r="C25" s="195">
        <f t="shared" ref="C25:K25" si="8">+IFERROR(C24/C22,0)*100</f>
        <v>0</v>
      </c>
      <c r="D25" s="195">
        <f t="shared" si="8"/>
        <v>0</v>
      </c>
      <c r="E25" s="195">
        <f t="shared" si="8"/>
        <v>0</v>
      </c>
      <c r="F25" s="196">
        <f t="shared" si="8"/>
        <v>0</v>
      </c>
      <c r="G25" s="204">
        <f t="shared" ref="G25" si="9">+IFERROR(G24/G22,0)*100</f>
        <v>0</v>
      </c>
      <c r="H25" s="195">
        <f t="shared" si="8"/>
        <v>0</v>
      </c>
      <c r="I25" s="195">
        <f t="shared" si="8"/>
        <v>0</v>
      </c>
      <c r="J25" s="195">
        <f t="shared" si="8"/>
        <v>0</v>
      </c>
      <c r="K25" s="196">
        <f t="shared" si="8"/>
        <v>0</v>
      </c>
    </row>
    <row r="26" spans="1:11" x14ac:dyDescent="0.25">
      <c r="J26" s="16"/>
      <c r="K26" s="16"/>
    </row>
  </sheetData>
  <mergeCells count="15">
    <mergeCell ref="A1:K1"/>
    <mergeCell ref="A14:A15"/>
    <mergeCell ref="C14:C15"/>
    <mergeCell ref="D14:F14"/>
    <mergeCell ref="H14:H15"/>
    <mergeCell ref="I14:K14"/>
    <mergeCell ref="B14:B15"/>
    <mergeCell ref="G14:G15"/>
    <mergeCell ref="I3:K3"/>
    <mergeCell ref="A3:A4"/>
    <mergeCell ref="C3:C4"/>
    <mergeCell ref="D3:F3"/>
    <mergeCell ref="H3:H4"/>
    <mergeCell ref="B3:B4"/>
    <mergeCell ref="G3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9"/>
  <sheetViews>
    <sheetView view="pageBreakPreview" zoomScaleNormal="100" zoomScaleSheetLayoutView="100" workbookViewId="0">
      <selection sqref="A1:K1"/>
    </sheetView>
  </sheetViews>
  <sheetFormatPr defaultRowHeight="15.75" x14ac:dyDescent="0.25"/>
  <cols>
    <col min="1" max="1" width="12.625" customWidth="1"/>
    <col min="2" max="2" width="12.375" customWidth="1"/>
    <col min="3" max="3" width="10" customWidth="1"/>
    <col min="4" max="4" width="9.875" customWidth="1"/>
    <col min="5" max="5" width="8.5" customWidth="1"/>
    <col min="6" max="6" width="13" customWidth="1"/>
    <col min="7" max="7" width="9.875" customWidth="1"/>
    <col min="8" max="8" width="10.5" customWidth="1"/>
    <col min="9" max="9" width="9.625" customWidth="1"/>
    <col min="10" max="10" width="13.5" customWidth="1"/>
    <col min="11" max="11" width="11.375" customWidth="1"/>
  </cols>
  <sheetData>
    <row r="1" spans="1:12" ht="45" customHeight="1" x14ac:dyDescent="0.25">
      <c r="A1" s="765" t="s">
        <v>258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</row>
    <row r="2" spans="1:12" ht="107.25" customHeight="1" x14ac:dyDescent="0.25">
      <c r="A2" s="37" t="s">
        <v>176</v>
      </c>
      <c r="B2" s="37" t="s">
        <v>177</v>
      </c>
      <c r="C2" s="37" t="s">
        <v>178</v>
      </c>
      <c r="D2" s="37" t="s">
        <v>179</v>
      </c>
      <c r="E2" s="37" t="s">
        <v>178</v>
      </c>
      <c r="F2" s="37" t="s">
        <v>180</v>
      </c>
      <c r="G2" s="37" t="s">
        <v>34</v>
      </c>
      <c r="H2" s="37" t="s">
        <v>181</v>
      </c>
      <c r="I2" s="37" t="s">
        <v>34</v>
      </c>
      <c r="J2" s="37" t="s">
        <v>182</v>
      </c>
      <c r="K2" s="37" t="s">
        <v>34</v>
      </c>
      <c r="L2" s="1"/>
    </row>
    <row r="3" spans="1:12" ht="21" customHeight="1" x14ac:dyDescent="0.25">
      <c r="A3" s="43" t="s">
        <v>183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ht="24.75" customHeight="1" x14ac:dyDescent="0.25">
      <c r="A4" s="43" t="s">
        <v>184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2" ht="19.5" customHeight="1" x14ac:dyDescent="0.25">
      <c r="A5" s="43" t="s">
        <v>185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 ht="21" customHeight="1" x14ac:dyDescent="0.25">
      <c r="A6" s="43" t="s">
        <v>186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2" ht="18.75" customHeight="1" x14ac:dyDescent="0.25">
      <c r="A7" s="121" t="s">
        <v>32</v>
      </c>
      <c r="B7" s="48">
        <f>SUM(B3:B6)</f>
        <v>0</v>
      </c>
      <c r="C7" s="48">
        <f t="shared" ref="C7:E7" si="0">SUM(C3:C6)</f>
        <v>0</v>
      </c>
      <c r="D7" s="48">
        <f t="shared" si="0"/>
        <v>0</v>
      </c>
      <c r="E7" s="48">
        <f t="shared" si="0"/>
        <v>0</v>
      </c>
      <c r="F7" s="48">
        <f>SUM(F3:F6)</f>
        <v>0</v>
      </c>
      <c r="G7" s="48"/>
      <c r="H7" s="48">
        <f>SUM(H3:H6)</f>
        <v>0</v>
      </c>
      <c r="I7" s="48"/>
      <c r="J7" s="48"/>
      <c r="K7" s="48">
        <f>SUM(K3:K6)</f>
        <v>0</v>
      </c>
    </row>
    <row r="8" spans="1:12" x14ac:dyDescent="0.25">
      <c r="H8" s="16"/>
      <c r="I8" s="16"/>
      <c r="J8" s="16"/>
      <c r="K8" s="16"/>
    </row>
    <row r="9" spans="1:12" x14ac:dyDescent="0.25">
      <c r="A9" s="16"/>
    </row>
  </sheetData>
  <mergeCells count="1">
    <mergeCell ref="A1:K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  <pageSetUpPr fitToPage="1"/>
  </sheetPr>
  <dimension ref="A1:Q26"/>
  <sheetViews>
    <sheetView topLeftCell="A13" zoomScale="90" zoomScaleNormal="90" zoomScaleSheetLayoutView="100" workbookViewId="0">
      <selection activeCell="E17" sqref="E17"/>
    </sheetView>
  </sheetViews>
  <sheetFormatPr defaultRowHeight="15.75" x14ac:dyDescent="0.25"/>
  <cols>
    <col min="1" max="1" width="9.5" customWidth="1"/>
    <col min="2" max="17" width="9.125" customWidth="1"/>
  </cols>
  <sheetData>
    <row r="1" spans="1:17" ht="32.25" customHeight="1" x14ac:dyDescent="0.25">
      <c r="A1" s="819" t="s">
        <v>292</v>
      </c>
      <c r="B1" s="820"/>
      <c r="C1" s="820"/>
      <c r="D1" s="820"/>
      <c r="E1" s="820"/>
      <c r="F1" s="820"/>
      <c r="G1" s="820"/>
      <c r="H1" s="820"/>
      <c r="I1" s="820"/>
      <c r="J1" s="820"/>
      <c r="K1" s="820"/>
      <c r="L1" s="821"/>
      <c r="M1" s="821"/>
      <c r="N1" s="821"/>
      <c r="O1" s="821"/>
      <c r="P1" s="821"/>
      <c r="Q1" s="821"/>
    </row>
    <row r="2" spans="1:17" s="331" customFormat="1" ht="17.25" customHeight="1" thickBot="1" x14ac:dyDescent="0.3">
      <c r="A2" s="328" t="s">
        <v>293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</row>
    <row r="3" spans="1:17" ht="78" customHeight="1" thickBot="1" x14ac:dyDescent="0.3">
      <c r="A3" s="326" t="s">
        <v>187</v>
      </c>
      <c r="B3" s="346" t="s">
        <v>268</v>
      </c>
      <c r="C3" s="76" t="s">
        <v>269</v>
      </c>
      <c r="D3" s="116" t="s">
        <v>270</v>
      </c>
      <c r="E3" s="76" t="s">
        <v>271</v>
      </c>
      <c r="F3" s="76" t="s">
        <v>272</v>
      </c>
      <c r="G3" s="76" t="s">
        <v>273</v>
      </c>
      <c r="H3" s="76" t="s">
        <v>274</v>
      </c>
      <c r="I3" s="76" t="s">
        <v>275</v>
      </c>
      <c r="J3" s="116" t="s">
        <v>276</v>
      </c>
      <c r="K3" s="116" t="s">
        <v>277</v>
      </c>
      <c r="L3" s="116" t="s">
        <v>279</v>
      </c>
      <c r="M3" s="338" t="s">
        <v>278</v>
      </c>
      <c r="N3" s="347" t="s">
        <v>282</v>
      </c>
      <c r="O3" s="347" t="s">
        <v>283</v>
      </c>
      <c r="P3" s="347" t="s">
        <v>284</v>
      </c>
      <c r="Q3" s="339" t="s">
        <v>32</v>
      </c>
    </row>
    <row r="4" spans="1:17" x14ac:dyDescent="0.25">
      <c r="A4" s="324" t="s">
        <v>3261</v>
      </c>
      <c r="B4" s="341">
        <v>5</v>
      </c>
      <c r="C4" s="342">
        <v>42</v>
      </c>
      <c r="D4" s="342">
        <v>55</v>
      </c>
      <c r="E4" s="342">
        <v>9</v>
      </c>
      <c r="F4" s="342">
        <v>25</v>
      </c>
      <c r="G4" s="342">
        <v>34</v>
      </c>
      <c r="H4" s="342">
        <v>4</v>
      </c>
      <c r="I4" s="342">
        <v>8</v>
      </c>
      <c r="J4" s="342">
        <v>5</v>
      </c>
      <c r="K4" s="342"/>
      <c r="L4" s="342"/>
      <c r="M4" s="343">
        <v>5</v>
      </c>
      <c r="N4" s="704"/>
      <c r="O4" s="704">
        <v>3</v>
      </c>
      <c r="P4" s="704">
        <v>7</v>
      </c>
      <c r="Q4" s="344">
        <f t="shared" ref="Q4:Q11" si="0">SUM(B4:P4)</f>
        <v>202</v>
      </c>
    </row>
    <row r="5" spans="1:17" x14ac:dyDescent="0.25">
      <c r="A5" s="213" t="s">
        <v>2243</v>
      </c>
      <c r="B5" s="209">
        <v>8</v>
      </c>
      <c r="C5" s="42">
        <v>259</v>
      </c>
      <c r="D5" s="42">
        <v>130</v>
      </c>
      <c r="E5" s="42">
        <v>1</v>
      </c>
      <c r="F5" s="42">
        <v>35</v>
      </c>
      <c r="G5" s="42">
        <v>19</v>
      </c>
      <c r="H5" s="42">
        <v>17</v>
      </c>
      <c r="I5" s="42"/>
      <c r="J5" s="42"/>
      <c r="K5" s="42"/>
      <c r="L5" s="42"/>
      <c r="M5" s="62">
        <v>26</v>
      </c>
      <c r="N5" s="59">
        <v>2</v>
      </c>
      <c r="O5" s="59">
        <v>1</v>
      </c>
      <c r="P5" s="59">
        <v>1</v>
      </c>
      <c r="Q5" s="340">
        <f t="shared" si="0"/>
        <v>499</v>
      </c>
    </row>
    <row r="6" spans="1:17" x14ac:dyDescent="0.25">
      <c r="A6" s="213" t="s">
        <v>5029</v>
      </c>
      <c r="B6" s="209">
        <v>1</v>
      </c>
      <c r="C6" s="42">
        <v>83</v>
      </c>
      <c r="D6" s="42">
        <v>22</v>
      </c>
      <c r="E6" s="42"/>
      <c r="F6" s="42">
        <v>4</v>
      </c>
      <c r="G6" s="42"/>
      <c r="H6" s="42">
        <v>1</v>
      </c>
      <c r="I6" s="42"/>
      <c r="J6" s="42"/>
      <c r="K6" s="42"/>
      <c r="L6" s="42"/>
      <c r="M6" s="62">
        <v>1</v>
      </c>
      <c r="N6" s="59"/>
      <c r="O6" s="59">
        <v>1</v>
      </c>
      <c r="P6" s="59"/>
      <c r="Q6" s="340">
        <f t="shared" si="0"/>
        <v>113</v>
      </c>
    </row>
    <row r="7" spans="1:17" x14ac:dyDescent="0.25">
      <c r="A7" s="213" t="s">
        <v>2664</v>
      </c>
      <c r="B7" s="209">
        <v>4</v>
      </c>
      <c r="C7" s="42">
        <v>221</v>
      </c>
      <c r="D7" s="42">
        <v>261</v>
      </c>
      <c r="E7" s="42">
        <v>2</v>
      </c>
      <c r="F7" s="42">
        <v>332</v>
      </c>
      <c r="G7" s="42">
        <v>60</v>
      </c>
      <c r="H7" s="42">
        <v>11</v>
      </c>
      <c r="I7" s="42">
        <v>10</v>
      </c>
      <c r="J7" s="42"/>
      <c r="K7" s="42"/>
      <c r="L7" s="42"/>
      <c r="M7" s="62">
        <v>3</v>
      </c>
      <c r="N7" s="59">
        <v>1</v>
      </c>
      <c r="O7" s="59"/>
      <c r="P7" s="59">
        <v>7</v>
      </c>
      <c r="Q7" s="340">
        <f t="shared" si="0"/>
        <v>912</v>
      </c>
    </row>
    <row r="8" spans="1:17" x14ac:dyDescent="0.25">
      <c r="A8" s="213" t="s">
        <v>3997</v>
      </c>
      <c r="B8" s="209">
        <v>12</v>
      </c>
      <c r="C8" s="42">
        <v>108</v>
      </c>
      <c r="D8" s="42">
        <v>156</v>
      </c>
      <c r="E8" s="42"/>
      <c r="F8" s="42">
        <v>75</v>
      </c>
      <c r="G8" s="42">
        <v>18</v>
      </c>
      <c r="H8" s="42">
        <v>7</v>
      </c>
      <c r="I8" s="42"/>
      <c r="J8" s="42"/>
      <c r="K8" s="42"/>
      <c r="L8" s="42"/>
      <c r="M8" s="62">
        <v>38</v>
      </c>
      <c r="N8" s="59"/>
      <c r="O8" s="59">
        <v>2</v>
      </c>
      <c r="P8" s="59">
        <v>1</v>
      </c>
      <c r="Q8" s="340">
        <f t="shared" si="0"/>
        <v>417</v>
      </c>
    </row>
    <row r="9" spans="1:17" x14ac:dyDescent="0.25">
      <c r="A9" s="691" t="s">
        <v>1317</v>
      </c>
      <c r="B9" s="209">
        <v>4</v>
      </c>
      <c r="C9" s="42">
        <v>136</v>
      </c>
      <c r="D9" s="42">
        <v>61</v>
      </c>
      <c r="E9" s="42"/>
      <c r="F9" s="42">
        <v>27</v>
      </c>
      <c r="G9" s="42">
        <v>9</v>
      </c>
      <c r="H9" s="42">
        <v>6</v>
      </c>
      <c r="I9" s="42"/>
      <c r="J9" s="42"/>
      <c r="K9" s="42"/>
      <c r="L9" s="42"/>
      <c r="M9" s="62">
        <v>30</v>
      </c>
      <c r="N9" s="59">
        <v>1</v>
      </c>
      <c r="O9" s="59"/>
      <c r="P9" s="59">
        <v>3</v>
      </c>
      <c r="Q9" s="340">
        <f t="shared" si="0"/>
        <v>277</v>
      </c>
    </row>
    <row r="10" spans="1:17" x14ac:dyDescent="0.25">
      <c r="A10" s="691" t="s">
        <v>299</v>
      </c>
      <c r="B10" s="209">
        <v>23</v>
      </c>
      <c r="C10" s="42">
        <v>340</v>
      </c>
      <c r="D10" s="42">
        <v>240</v>
      </c>
      <c r="E10" s="42">
        <v>13</v>
      </c>
      <c r="F10" s="42">
        <v>113</v>
      </c>
      <c r="G10" s="42">
        <v>52</v>
      </c>
      <c r="H10" s="42">
        <v>17</v>
      </c>
      <c r="I10" s="42">
        <v>6</v>
      </c>
      <c r="J10" s="42"/>
      <c r="K10" s="42"/>
      <c r="L10" s="42"/>
      <c r="M10" s="62">
        <v>1</v>
      </c>
      <c r="N10" s="59">
        <v>1</v>
      </c>
      <c r="O10" s="59"/>
      <c r="P10" s="59">
        <v>3</v>
      </c>
      <c r="Q10" s="340">
        <f t="shared" si="0"/>
        <v>809</v>
      </c>
    </row>
    <row r="11" spans="1:17" x14ac:dyDescent="0.25">
      <c r="A11" s="213" t="s">
        <v>5385</v>
      </c>
      <c r="B11" s="209">
        <v>2</v>
      </c>
      <c r="C11" s="42">
        <v>25</v>
      </c>
      <c r="D11" s="42">
        <v>17</v>
      </c>
      <c r="E11" s="42">
        <v>1</v>
      </c>
      <c r="F11" s="42">
        <v>1</v>
      </c>
      <c r="G11" s="42">
        <v>6</v>
      </c>
      <c r="H11" s="42">
        <v>1</v>
      </c>
      <c r="I11" s="42"/>
      <c r="J11" s="42"/>
      <c r="K11" s="42"/>
      <c r="L11" s="42"/>
      <c r="M11" s="62"/>
      <c r="N11" s="59">
        <v>1</v>
      </c>
      <c r="O11" s="59"/>
      <c r="P11" s="59">
        <v>2</v>
      </c>
      <c r="Q11" s="340">
        <f t="shared" si="0"/>
        <v>56</v>
      </c>
    </row>
    <row r="12" spans="1:17" ht="16.5" thickBot="1" x14ac:dyDescent="0.3">
      <c r="A12" s="322" t="s">
        <v>32</v>
      </c>
      <c r="B12" s="345">
        <f>SUM(B4:B11)</f>
        <v>59</v>
      </c>
      <c r="C12" s="176">
        <f t="shared" ref="C12:P12" si="1">SUM(C4:C11)</f>
        <v>1214</v>
      </c>
      <c r="D12" s="176">
        <f t="shared" si="1"/>
        <v>942</v>
      </c>
      <c r="E12" s="176">
        <f t="shared" si="1"/>
        <v>26</v>
      </c>
      <c r="F12" s="176">
        <f t="shared" si="1"/>
        <v>612</v>
      </c>
      <c r="G12" s="176">
        <f t="shared" si="1"/>
        <v>198</v>
      </c>
      <c r="H12" s="176">
        <f t="shared" si="1"/>
        <v>64</v>
      </c>
      <c r="I12" s="176">
        <f t="shared" si="1"/>
        <v>24</v>
      </c>
      <c r="J12" s="176">
        <f t="shared" si="1"/>
        <v>5</v>
      </c>
      <c r="K12" s="176">
        <f t="shared" si="1"/>
        <v>0</v>
      </c>
      <c r="L12" s="176">
        <f t="shared" si="1"/>
        <v>0</v>
      </c>
      <c r="M12" s="323">
        <f t="shared" si="1"/>
        <v>104</v>
      </c>
      <c r="N12" s="176">
        <f t="shared" si="1"/>
        <v>6</v>
      </c>
      <c r="O12" s="323">
        <f t="shared" si="1"/>
        <v>7</v>
      </c>
      <c r="P12" s="176">
        <f t="shared" si="1"/>
        <v>24</v>
      </c>
      <c r="Q12" s="177">
        <f>SUM(Q4:Q11)</f>
        <v>3285</v>
      </c>
    </row>
    <row r="13" spans="1:17" ht="21" customHeight="1" x14ac:dyDescent="0.25">
      <c r="A13" s="703" t="s">
        <v>5425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707" t="s">
        <v>5386</v>
      </c>
    </row>
    <row r="14" spans="1:17" ht="12.6" customHeight="1" x14ac:dyDescent="0.25">
      <c r="A14" s="708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707"/>
    </row>
    <row r="15" spans="1:17" ht="15.6" customHeight="1" thickBot="1" x14ac:dyDescent="0.3">
      <c r="A15" s="328" t="s">
        <v>281</v>
      </c>
      <c r="B15" s="329"/>
      <c r="C15" s="329"/>
      <c r="D15" s="329"/>
      <c r="E15" s="329"/>
      <c r="F15" s="56"/>
      <c r="G15" s="56"/>
      <c r="H15" s="56"/>
      <c r="I15" s="56"/>
      <c r="J15" s="56"/>
      <c r="K15" s="56"/>
    </row>
    <row r="16" spans="1:17" ht="80.45" customHeight="1" thickBot="1" x14ac:dyDescent="0.3">
      <c r="A16" s="326" t="s">
        <v>187</v>
      </c>
      <c r="B16" s="346" t="s">
        <v>268</v>
      </c>
      <c r="C16" s="76" t="s">
        <v>269</v>
      </c>
      <c r="D16" s="116" t="s">
        <v>270</v>
      </c>
      <c r="E16" s="76" t="s">
        <v>271</v>
      </c>
      <c r="F16" s="76" t="s">
        <v>272</v>
      </c>
      <c r="G16" s="76" t="s">
        <v>273</v>
      </c>
      <c r="H16" s="76" t="s">
        <v>274</v>
      </c>
      <c r="I16" s="76" t="s">
        <v>275</v>
      </c>
      <c r="J16" s="116" t="s">
        <v>276</v>
      </c>
      <c r="K16" s="116" t="s">
        <v>277</v>
      </c>
      <c r="L16" s="116" t="s">
        <v>279</v>
      </c>
      <c r="M16" s="338" t="s">
        <v>278</v>
      </c>
      <c r="N16" s="347" t="s">
        <v>282</v>
      </c>
      <c r="O16" s="347" t="s">
        <v>283</v>
      </c>
      <c r="P16" s="347" t="s">
        <v>284</v>
      </c>
      <c r="Q16" s="339" t="s">
        <v>32</v>
      </c>
    </row>
    <row r="17" spans="1:17" ht="15.6" customHeight="1" x14ac:dyDescent="0.25">
      <c r="A17" s="324" t="s">
        <v>3261</v>
      </c>
      <c r="B17" s="341">
        <v>6</v>
      </c>
      <c r="C17" s="342">
        <v>115</v>
      </c>
      <c r="D17" s="342">
        <v>46</v>
      </c>
      <c r="E17" s="342">
        <v>3</v>
      </c>
      <c r="F17" s="342">
        <v>11</v>
      </c>
      <c r="G17" s="342">
        <v>55</v>
      </c>
      <c r="H17" s="342">
        <v>8</v>
      </c>
      <c r="I17" s="342"/>
      <c r="J17" s="342">
        <v>1</v>
      </c>
      <c r="K17" s="342"/>
      <c r="L17" s="44">
        <v>1</v>
      </c>
      <c r="M17" s="44">
        <v>10</v>
      </c>
      <c r="N17" s="706"/>
      <c r="O17" s="706">
        <v>3</v>
      </c>
      <c r="P17" s="706">
        <v>9</v>
      </c>
      <c r="Q17" s="705">
        <f t="shared" ref="Q17:Q24" si="2">SUM(B17:P17)</f>
        <v>268</v>
      </c>
    </row>
    <row r="18" spans="1:17" ht="15.6" customHeight="1" x14ac:dyDescent="0.25">
      <c r="A18" s="213" t="s">
        <v>2243</v>
      </c>
      <c r="B18" s="209">
        <v>13</v>
      </c>
      <c r="C18" s="42">
        <v>317</v>
      </c>
      <c r="D18" s="42">
        <v>122</v>
      </c>
      <c r="E18" s="42">
        <v>1</v>
      </c>
      <c r="F18" s="42">
        <v>67</v>
      </c>
      <c r="G18" s="42">
        <v>10</v>
      </c>
      <c r="H18" s="42">
        <v>8</v>
      </c>
      <c r="I18" s="42"/>
      <c r="J18" s="42"/>
      <c r="K18" s="42"/>
      <c r="L18" s="2"/>
      <c r="M18" s="2">
        <v>12</v>
      </c>
      <c r="N18" s="14"/>
      <c r="O18" s="14"/>
      <c r="P18" s="14"/>
      <c r="Q18" s="175">
        <f t="shared" si="2"/>
        <v>550</v>
      </c>
    </row>
    <row r="19" spans="1:17" ht="15.6" customHeight="1" x14ac:dyDescent="0.25">
      <c r="A19" s="213" t="s">
        <v>5029</v>
      </c>
      <c r="B19" s="209"/>
      <c r="C19" s="42">
        <v>44</v>
      </c>
      <c r="D19" s="42">
        <v>20</v>
      </c>
      <c r="E19" s="42"/>
      <c r="F19" s="42"/>
      <c r="G19" s="42"/>
      <c r="H19" s="42">
        <v>8</v>
      </c>
      <c r="I19" s="42"/>
      <c r="J19" s="42"/>
      <c r="K19" s="42"/>
      <c r="L19" s="2"/>
      <c r="M19" s="2">
        <v>5</v>
      </c>
      <c r="N19" s="14"/>
      <c r="O19" s="14"/>
      <c r="P19" s="14"/>
      <c r="Q19" s="175">
        <f t="shared" si="2"/>
        <v>77</v>
      </c>
    </row>
    <row r="20" spans="1:17" ht="15.6" customHeight="1" x14ac:dyDescent="0.25">
      <c r="A20" s="213" t="s">
        <v>2664</v>
      </c>
      <c r="B20" s="209">
        <v>8</v>
      </c>
      <c r="C20" s="42">
        <v>246</v>
      </c>
      <c r="D20" s="42">
        <v>275</v>
      </c>
      <c r="E20" s="42">
        <v>3</v>
      </c>
      <c r="F20" s="42">
        <v>288</v>
      </c>
      <c r="G20" s="42">
        <v>28</v>
      </c>
      <c r="H20" s="42">
        <v>12</v>
      </c>
      <c r="I20" s="42">
        <v>10</v>
      </c>
      <c r="J20" s="42"/>
      <c r="K20" s="42"/>
      <c r="L20" s="2"/>
      <c r="M20" s="2">
        <v>5</v>
      </c>
      <c r="N20" s="14">
        <v>3</v>
      </c>
      <c r="O20" s="14"/>
      <c r="P20" s="14">
        <v>6</v>
      </c>
      <c r="Q20" s="175">
        <f t="shared" si="2"/>
        <v>884</v>
      </c>
    </row>
    <row r="21" spans="1:17" ht="15.6" customHeight="1" x14ac:dyDescent="0.25">
      <c r="A21" s="213" t="s">
        <v>3997</v>
      </c>
      <c r="B21" s="209">
        <v>8</v>
      </c>
      <c r="C21" s="42">
        <v>150</v>
      </c>
      <c r="D21" s="42">
        <v>147</v>
      </c>
      <c r="E21" s="42"/>
      <c r="F21" s="42">
        <v>58</v>
      </c>
      <c r="G21" s="42">
        <v>19</v>
      </c>
      <c r="H21" s="42">
        <v>8</v>
      </c>
      <c r="I21" s="42"/>
      <c r="J21" s="42"/>
      <c r="K21" s="42"/>
      <c r="L21" s="2"/>
      <c r="M21" s="2">
        <v>22</v>
      </c>
      <c r="N21" s="14"/>
      <c r="O21" s="14"/>
      <c r="P21" s="14">
        <v>3</v>
      </c>
      <c r="Q21" s="175">
        <f t="shared" si="2"/>
        <v>415</v>
      </c>
    </row>
    <row r="22" spans="1:17" ht="15.6" customHeight="1" x14ac:dyDescent="0.25">
      <c r="A22" s="691" t="s">
        <v>1317</v>
      </c>
      <c r="B22" s="209">
        <v>3</v>
      </c>
      <c r="C22" s="42">
        <v>91</v>
      </c>
      <c r="D22" s="42">
        <v>69</v>
      </c>
      <c r="E22" s="42">
        <v>1</v>
      </c>
      <c r="F22" s="42">
        <v>34</v>
      </c>
      <c r="G22" s="42">
        <v>13</v>
      </c>
      <c r="H22" s="42">
        <v>8</v>
      </c>
      <c r="I22" s="42"/>
      <c r="J22" s="42"/>
      <c r="K22" s="42"/>
      <c r="L22" s="2"/>
      <c r="M22" s="2">
        <v>19</v>
      </c>
      <c r="N22" s="14"/>
      <c r="O22" s="14">
        <v>1</v>
      </c>
      <c r="P22" s="14">
        <v>3</v>
      </c>
      <c r="Q22" s="175">
        <f t="shared" si="2"/>
        <v>242</v>
      </c>
    </row>
    <row r="23" spans="1:17" ht="15.6" customHeight="1" x14ac:dyDescent="0.25">
      <c r="A23" s="691" t="s">
        <v>299</v>
      </c>
      <c r="B23" s="209">
        <v>24</v>
      </c>
      <c r="C23" s="42">
        <v>364</v>
      </c>
      <c r="D23" s="42">
        <v>227</v>
      </c>
      <c r="E23" s="42">
        <v>12</v>
      </c>
      <c r="F23" s="42">
        <v>144</v>
      </c>
      <c r="G23" s="42">
        <v>67</v>
      </c>
      <c r="H23" s="42">
        <v>18</v>
      </c>
      <c r="I23" s="42"/>
      <c r="J23" s="42"/>
      <c r="K23" s="42"/>
      <c r="L23" s="2"/>
      <c r="M23" s="2"/>
      <c r="N23" s="14">
        <v>1</v>
      </c>
      <c r="O23" s="14">
        <v>1</v>
      </c>
      <c r="P23" s="14">
        <v>1</v>
      </c>
      <c r="Q23" s="175">
        <f t="shared" si="2"/>
        <v>859</v>
      </c>
    </row>
    <row r="24" spans="1:17" ht="15.6" customHeight="1" x14ac:dyDescent="0.25">
      <c r="A24" s="213" t="s">
        <v>5385</v>
      </c>
      <c r="B24" s="209">
        <v>4</v>
      </c>
      <c r="C24" s="42">
        <v>18</v>
      </c>
      <c r="D24" s="42">
        <v>24</v>
      </c>
      <c r="E24" s="42">
        <v>1</v>
      </c>
      <c r="F24" s="42">
        <v>6</v>
      </c>
      <c r="G24" s="42">
        <v>6</v>
      </c>
      <c r="H24" s="42">
        <v>3</v>
      </c>
      <c r="I24" s="42"/>
      <c r="J24" s="42"/>
      <c r="K24" s="42"/>
      <c r="L24" s="2"/>
      <c r="M24" s="2"/>
      <c r="N24" s="14">
        <v>1</v>
      </c>
      <c r="O24" s="14"/>
      <c r="P24" s="14">
        <v>12</v>
      </c>
      <c r="Q24" s="175">
        <f t="shared" si="2"/>
        <v>75</v>
      </c>
    </row>
    <row r="25" spans="1:17" ht="15.6" customHeight="1" thickBot="1" x14ac:dyDescent="0.3">
      <c r="A25" s="322" t="s">
        <v>32</v>
      </c>
      <c r="B25" s="325">
        <f>SUM(B17:B24)</f>
        <v>66</v>
      </c>
      <c r="C25" s="176">
        <f t="shared" ref="C25:P25" si="3">SUM(C17:C24)</f>
        <v>1345</v>
      </c>
      <c r="D25" s="176">
        <f t="shared" si="3"/>
        <v>930</v>
      </c>
      <c r="E25" s="325">
        <f t="shared" si="3"/>
        <v>21</v>
      </c>
      <c r="F25" s="176">
        <f t="shared" si="3"/>
        <v>608</v>
      </c>
      <c r="G25" s="176">
        <f t="shared" si="3"/>
        <v>198</v>
      </c>
      <c r="H25" s="325">
        <f t="shared" si="3"/>
        <v>73</v>
      </c>
      <c r="I25" s="176">
        <f t="shared" si="3"/>
        <v>10</v>
      </c>
      <c r="J25" s="176">
        <f t="shared" si="3"/>
        <v>1</v>
      </c>
      <c r="K25" s="176">
        <f t="shared" si="3"/>
        <v>0</v>
      </c>
      <c r="L25" s="176">
        <f t="shared" si="3"/>
        <v>1</v>
      </c>
      <c r="M25" s="176">
        <f t="shared" si="3"/>
        <v>73</v>
      </c>
      <c r="N25" s="176">
        <f t="shared" si="3"/>
        <v>5</v>
      </c>
      <c r="O25" s="176">
        <f t="shared" si="3"/>
        <v>5</v>
      </c>
      <c r="P25" s="176">
        <f t="shared" si="3"/>
        <v>34</v>
      </c>
      <c r="Q25" s="177">
        <f>SUM(Q17:Q24)</f>
        <v>3370</v>
      </c>
    </row>
    <row r="26" spans="1:17" x14ac:dyDescent="0.25">
      <c r="A26" s="703" t="s">
        <v>5427</v>
      </c>
      <c r="J26" s="16"/>
      <c r="K26" s="16"/>
      <c r="L26" s="16"/>
      <c r="M26" s="16"/>
      <c r="N26" s="16"/>
      <c r="O26" s="16"/>
      <c r="P26" s="16"/>
      <c r="Q26" s="707" t="s">
        <v>5426</v>
      </c>
    </row>
  </sheetData>
  <mergeCells count="1">
    <mergeCell ref="A1:Q1"/>
  </mergeCells>
  <pageMargins left="0.75" right="0.75" top="1" bottom="1" header="0.4921259845" footer="0.4921259845"/>
  <pageSetup paperSize="9" scale="68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</sheetPr>
  <dimension ref="A1:J37"/>
  <sheetViews>
    <sheetView zoomScaleNormal="100" zoomScaleSheetLayoutView="100" workbookViewId="0">
      <pane xSplit="18840" topLeftCell="O1"/>
      <selection activeCell="C4" sqref="C4"/>
      <selection pane="topRight" activeCell="E4" sqref="E4"/>
    </sheetView>
  </sheetViews>
  <sheetFormatPr defaultRowHeight="15.75" x14ac:dyDescent="0.25"/>
  <cols>
    <col min="1" max="1" width="22.5" customWidth="1"/>
    <col min="2" max="5" width="13.375" customWidth="1"/>
  </cols>
  <sheetData>
    <row r="1" spans="1:10" ht="38.25" customHeight="1" x14ac:dyDescent="0.3">
      <c r="A1" s="822" t="s">
        <v>294</v>
      </c>
      <c r="B1" s="822"/>
      <c r="C1" s="822"/>
      <c r="D1" s="822"/>
      <c r="E1" s="822"/>
      <c r="F1" s="21"/>
      <c r="G1" s="21"/>
      <c r="H1" s="21"/>
    </row>
    <row r="2" spans="1:10" s="331" customFormat="1" ht="19.5" thickBot="1" x14ac:dyDescent="0.35">
      <c r="A2" s="332" t="s">
        <v>293</v>
      </c>
      <c r="B2" s="333"/>
      <c r="C2" s="333"/>
      <c r="D2" s="333"/>
      <c r="E2" s="333"/>
      <c r="F2" s="333"/>
      <c r="G2" s="333"/>
      <c r="H2" s="333"/>
    </row>
    <row r="3" spans="1:10" ht="16.5" thickBot="1" x14ac:dyDescent="0.3">
      <c r="A3" s="117" t="s">
        <v>188</v>
      </c>
      <c r="B3" s="85" t="s">
        <v>214</v>
      </c>
      <c r="C3" s="85" t="s">
        <v>189</v>
      </c>
      <c r="D3" s="702" t="s">
        <v>215</v>
      </c>
      <c r="E3" s="336" t="s">
        <v>280</v>
      </c>
      <c r="F3" s="10"/>
      <c r="G3" s="39"/>
      <c r="H3" s="39"/>
      <c r="J3" s="7"/>
    </row>
    <row r="4" spans="1:10" x14ac:dyDescent="0.25">
      <c r="A4" s="23" t="s">
        <v>3261</v>
      </c>
      <c r="B4" s="72">
        <v>2</v>
      </c>
      <c r="C4" s="72">
        <v>13</v>
      </c>
      <c r="D4" s="72">
        <v>200</v>
      </c>
      <c r="E4" s="23">
        <v>4</v>
      </c>
      <c r="F4" s="7"/>
      <c r="G4" s="7"/>
      <c r="H4" s="7"/>
      <c r="J4" s="7"/>
    </row>
    <row r="5" spans="1:10" x14ac:dyDescent="0.25">
      <c r="A5" s="14" t="s">
        <v>299</v>
      </c>
      <c r="B5" s="2">
        <v>21</v>
      </c>
      <c r="C5" s="2">
        <v>3</v>
      </c>
      <c r="D5" s="2">
        <v>19</v>
      </c>
      <c r="E5" s="14">
        <v>2</v>
      </c>
      <c r="F5" s="7"/>
      <c r="G5" s="7"/>
      <c r="H5" s="7"/>
      <c r="J5" s="8"/>
    </row>
    <row r="6" spans="1:10" x14ac:dyDescent="0.25">
      <c r="A6" s="2"/>
      <c r="B6" s="2"/>
      <c r="C6" s="2"/>
      <c r="D6" s="2"/>
      <c r="E6" s="327"/>
      <c r="F6" s="7"/>
      <c r="G6" s="7"/>
      <c r="H6" s="7"/>
      <c r="J6" s="8"/>
    </row>
    <row r="7" spans="1:10" x14ac:dyDescent="0.25">
      <c r="A7" s="2"/>
      <c r="B7" s="2"/>
      <c r="C7" s="2"/>
      <c r="D7" s="2"/>
      <c r="E7" s="327"/>
      <c r="F7" s="7"/>
      <c r="G7" s="7"/>
      <c r="H7" s="7"/>
      <c r="J7" s="8"/>
    </row>
    <row r="8" spans="1:10" x14ac:dyDescent="0.25">
      <c r="A8" s="2"/>
      <c r="B8" s="2"/>
      <c r="C8" s="2"/>
      <c r="D8" s="2"/>
      <c r="E8" s="327"/>
      <c r="F8" s="7"/>
      <c r="G8" s="7"/>
      <c r="H8" s="7"/>
      <c r="J8" s="8"/>
    </row>
    <row r="9" spans="1:10" x14ac:dyDescent="0.25">
      <c r="A9" s="2"/>
      <c r="B9" s="2"/>
      <c r="C9" s="2"/>
      <c r="D9" s="2"/>
      <c r="E9" s="327"/>
      <c r="F9" s="7"/>
      <c r="G9" s="7"/>
      <c r="H9" s="7"/>
      <c r="J9" s="8"/>
    </row>
    <row r="10" spans="1:10" x14ac:dyDescent="0.25">
      <c r="A10" s="48" t="s">
        <v>32</v>
      </c>
      <c r="B10" s="48">
        <f>SUM(B4:B9)</f>
        <v>23</v>
      </c>
      <c r="C10" s="48">
        <f>SUM(C4:C9)</f>
        <v>16</v>
      </c>
      <c r="D10" s="48">
        <f>SUM(D4:D9)</f>
        <v>219</v>
      </c>
      <c r="E10" s="337">
        <f>SUM(E4:E9)</f>
        <v>6</v>
      </c>
      <c r="F10" s="7"/>
      <c r="G10" s="7"/>
      <c r="H10" s="7"/>
      <c r="J10" s="8"/>
    </row>
    <row r="11" spans="1:10" x14ac:dyDescent="0.25">
      <c r="A11" s="7"/>
      <c r="B11" s="7"/>
      <c r="C11" s="7"/>
      <c r="D11" s="7"/>
      <c r="E11" s="7"/>
      <c r="F11" s="7"/>
      <c r="G11" s="7"/>
      <c r="H11" s="7"/>
      <c r="J11" s="8"/>
    </row>
    <row r="12" spans="1:10" s="331" customFormat="1" ht="16.5" thickBot="1" x14ac:dyDescent="0.3">
      <c r="A12" s="332" t="s">
        <v>281</v>
      </c>
      <c r="B12" s="334"/>
      <c r="C12" s="334"/>
      <c r="D12" s="334"/>
      <c r="E12" s="334"/>
      <c r="F12" s="334"/>
      <c r="G12" s="334"/>
      <c r="H12" s="334"/>
      <c r="J12" s="335"/>
    </row>
    <row r="13" spans="1:10" ht="16.5" thickBot="1" x14ac:dyDescent="0.3">
      <c r="A13" s="117" t="s">
        <v>188</v>
      </c>
      <c r="B13" s="85" t="s">
        <v>214</v>
      </c>
      <c r="C13" s="85" t="s">
        <v>189</v>
      </c>
      <c r="D13" s="702" t="s">
        <v>215</v>
      </c>
      <c r="E13" s="336" t="s">
        <v>280</v>
      </c>
      <c r="F13" s="7"/>
      <c r="G13" s="7"/>
      <c r="H13" s="7"/>
      <c r="J13" s="8"/>
    </row>
    <row r="14" spans="1:10" x14ac:dyDescent="0.25">
      <c r="A14" s="23" t="s">
        <v>3261</v>
      </c>
      <c r="B14" s="72">
        <v>6</v>
      </c>
      <c r="C14" s="72">
        <v>22</v>
      </c>
      <c r="D14" s="72">
        <v>222</v>
      </c>
      <c r="E14" s="23">
        <v>13</v>
      </c>
      <c r="F14" s="7"/>
      <c r="G14" s="7"/>
      <c r="H14" s="7"/>
      <c r="J14" s="8"/>
    </row>
    <row r="15" spans="1:10" x14ac:dyDescent="0.25">
      <c r="A15" s="14" t="s">
        <v>299</v>
      </c>
      <c r="B15" s="2">
        <v>9</v>
      </c>
      <c r="C15" s="2">
        <v>0</v>
      </c>
      <c r="D15" s="2">
        <v>26</v>
      </c>
      <c r="E15" s="14">
        <v>4</v>
      </c>
      <c r="F15" s="7"/>
      <c r="G15" s="7"/>
      <c r="H15" s="7"/>
      <c r="J15" s="8"/>
    </row>
    <row r="16" spans="1:10" x14ac:dyDescent="0.25">
      <c r="A16" s="2"/>
      <c r="B16" s="2"/>
      <c r="C16" s="2"/>
      <c r="D16" s="2"/>
      <c r="E16" s="327"/>
      <c r="F16" s="7"/>
      <c r="G16" s="7"/>
      <c r="H16" s="7"/>
      <c r="J16" s="8"/>
    </row>
    <row r="17" spans="1:10" x14ac:dyDescent="0.25">
      <c r="A17" s="2"/>
      <c r="B17" s="2"/>
      <c r="C17" s="2"/>
      <c r="D17" s="2"/>
      <c r="E17" s="327"/>
      <c r="F17" s="7"/>
      <c r="G17" s="7"/>
      <c r="H17" s="7"/>
      <c r="J17" s="8"/>
    </row>
    <row r="18" spans="1:10" x14ac:dyDescent="0.25">
      <c r="A18" s="2"/>
      <c r="B18" s="2"/>
      <c r="C18" s="2"/>
      <c r="D18" s="2"/>
      <c r="E18" s="327"/>
      <c r="F18" s="7"/>
      <c r="G18" s="7"/>
      <c r="H18" s="7"/>
      <c r="J18" s="8"/>
    </row>
    <row r="19" spans="1:10" x14ac:dyDescent="0.25">
      <c r="A19" s="2"/>
      <c r="B19" s="2"/>
      <c r="C19" s="2"/>
      <c r="D19" s="2"/>
      <c r="E19" s="327"/>
      <c r="F19" s="7"/>
      <c r="G19" s="7"/>
      <c r="H19" s="7"/>
      <c r="J19" s="8"/>
    </row>
    <row r="20" spans="1:10" x14ac:dyDescent="0.25">
      <c r="A20" s="48" t="s">
        <v>32</v>
      </c>
      <c r="B20" s="48">
        <f>SUM(B14:B19)</f>
        <v>15</v>
      </c>
      <c r="C20" s="48">
        <f>SUM(C14:C19)</f>
        <v>22</v>
      </c>
      <c r="D20" s="48">
        <f>SUM(D14:D19)</f>
        <v>248</v>
      </c>
      <c r="E20" s="337">
        <f>SUM(E14:E19)</f>
        <v>17</v>
      </c>
      <c r="F20" s="7"/>
      <c r="G20" s="7"/>
      <c r="H20" s="7"/>
      <c r="J20" s="8"/>
    </row>
    <row r="21" spans="1:10" x14ac:dyDescent="0.25">
      <c r="B21" s="7"/>
      <c r="C21" s="7"/>
      <c r="D21" s="7"/>
      <c r="E21" s="7"/>
      <c r="F21" s="7"/>
      <c r="G21" s="7"/>
      <c r="H21" s="7"/>
      <c r="J21" s="8"/>
    </row>
    <row r="22" spans="1:10" x14ac:dyDescent="0.25">
      <c r="J22" s="8"/>
    </row>
    <row r="23" spans="1:10" x14ac:dyDescent="0.25">
      <c r="J23" s="8"/>
    </row>
    <row r="24" spans="1:10" x14ac:dyDescent="0.25">
      <c r="J24" s="8"/>
    </row>
    <row r="25" spans="1:10" x14ac:dyDescent="0.25">
      <c r="J25" s="8"/>
    </row>
    <row r="26" spans="1:10" x14ac:dyDescent="0.25">
      <c r="J26" s="8"/>
    </row>
    <row r="27" spans="1:10" x14ac:dyDescent="0.25">
      <c r="J27" s="8"/>
    </row>
    <row r="28" spans="1:10" x14ac:dyDescent="0.25">
      <c r="J28" s="8"/>
    </row>
    <row r="29" spans="1:10" x14ac:dyDescent="0.25">
      <c r="J29" s="8"/>
    </row>
    <row r="30" spans="1:10" x14ac:dyDescent="0.25">
      <c r="J30" s="8"/>
    </row>
    <row r="31" spans="1:10" x14ac:dyDescent="0.25">
      <c r="J31" s="8"/>
    </row>
    <row r="32" spans="1:10" x14ac:dyDescent="0.25">
      <c r="J32" s="8"/>
    </row>
    <row r="33" spans="10:10" x14ac:dyDescent="0.25">
      <c r="J33" s="8"/>
    </row>
    <row r="34" spans="10:10" x14ac:dyDescent="0.25">
      <c r="J34" s="8"/>
    </row>
    <row r="35" spans="10:10" x14ac:dyDescent="0.25">
      <c r="J35" s="8"/>
    </row>
    <row r="36" spans="10:10" x14ac:dyDescent="0.25">
      <c r="J36" s="9"/>
    </row>
    <row r="37" spans="10:10" x14ac:dyDescent="0.25">
      <c r="J37" s="7"/>
    </row>
  </sheetData>
  <mergeCells count="1">
    <mergeCell ref="A1:E1"/>
  </mergeCells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7"/>
  <sheetViews>
    <sheetView workbookViewId="0">
      <selection activeCell="B10" sqref="B10:F10"/>
    </sheetView>
  </sheetViews>
  <sheetFormatPr defaultRowHeight="15.75" x14ac:dyDescent="0.25"/>
  <cols>
    <col min="1" max="1" width="12.125" style="147" customWidth="1"/>
    <col min="2" max="2" width="26.625" style="147" customWidth="1"/>
    <col min="3" max="5" width="8" style="147" customWidth="1"/>
    <col min="6" max="6" width="11.5" style="147" customWidth="1"/>
    <col min="7" max="8" width="8" style="147" customWidth="1"/>
    <col min="9" max="9" width="7.625" style="147" customWidth="1"/>
    <col min="11" max="11" width="9.625" customWidth="1"/>
    <col min="257" max="257" width="12.125" customWidth="1"/>
    <col min="258" max="264" width="8" customWidth="1"/>
    <col min="265" max="265" width="7.625" customWidth="1"/>
    <col min="267" max="267" width="9.625" customWidth="1"/>
    <col min="513" max="513" width="12.125" customWidth="1"/>
    <col min="514" max="520" width="8" customWidth="1"/>
    <col min="521" max="521" width="7.625" customWidth="1"/>
    <col min="523" max="523" width="9.625" customWidth="1"/>
    <col min="769" max="769" width="12.125" customWidth="1"/>
    <col min="770" max="776" width="8" customWidth="1"/>
    <col min="777" max="777" width="7.625" customWidth="1"/>
    <col min="779" max="779" width="9.625" customWidth="1"/>
    <col min="1025" max="1025" width="12.125" customWidth="1"/>
    <col min="1026" max="1032" width="8" customWidth="1"/>
    <col min="1033" max="1033" width="7.625" customWidth="1"/>
    <col min="1035" max="1035" width="9.625" customWidth="1"/>
    <col min="1281" max="1281" width="12.125" customWidth="1"/>
    <col min="1282" max="1288" width="8" customWidth="1"/>
    <col min="1289" max="1289" width="7.625" customWidth="1"/>
    <col min="1291" max="1291" width="9.625" customWidth="1"/>
    <col min="1537" max="1537" width="12.125" customWidth="1"/>
    <col min="1538" max="1544" width="8" customWidth="1"/>
    <col min="1545" max="1545" width="7.625" customWidth="1"/>
    <col min="1547" max="1547" width="9.625" customWidth="1"/>
    <col min="1793" max="1793" width="12.125" customWidth="1"/>
    <col min="1794" max="1800" width="8" customWidth="1"/>
    <col min="1801" max="1801" width="7.625" customWidth="1"/>
    <col min="1803" max="1803" width="9.625" customWidth="1"/>
    <col min="2049" max="2049" width="12.125" customWidth="1"/>
    <col min="2050" max="2056" width="8" customWidth="1"/>
    <col min="2057" max="2057" width="7.625" customWidth="1"/>
    <col min="2059" max="2059" width="9.625" customWidth="1"/>
    <col min="2305" max="2305" width="12.125" customWidth="1"/>
    <col min="2306" max="2312" width="8" customWidth="1"/>
    <col min="2313" max="2313" width="7.625" customWidth="1"/>
    <col min="2315" max="2315" width="9.625" customWidth="1"/>
    <col min="2561" max="2561" width="12.125" customWidth="1"/>
    <col min="2562" max="2568" width="8" customWidth="1"/>
    <col min="2569" max="2569" width="7.625" customWidth="1"/>
    <col min="2571" max="2571" width="9.625" customWidth="1"/>
    <col min="2817" max="2817" width="12.125" customWidth="1"/>
    <col min="2818" max="2824" width="8" customWidth="1"/>
    <col min="2825" max="2825" width="7.625" customWidth="1"/>
    <col min="2827" max="2827" width="9.625" customWidth="1"/>
    <col min="3073" max="3073" width="12.125" customWidth="1"/>
    <col min="3074" max="3080" width="8" customWidth="1"/>
    <col min="3081" max="3081" width="7.625" customWidth="1"/>
    <col min="3083" max="3083" width="9.625" customWidth="1"/>
    <col min="3329" max="3329" width="12.125" customWidth="1"/>
    <col min="3330" max="3336" width="8" customWidth="1"/>
    <col min="3337" max="3337" width="7.625" customWidth="1"/>
    <col min="3339" max="3339" width="9.625" customWidth="1"/>
    <col min="3585" max="3585" width="12.125" customWidth="1"/>
    <col min="3586" max="3592" width="8" customWidth="1"/>
    <col min="3593" max="3593" width="7.625" customWidth="1"/>
    <col min="3595" max="3595" width="9.625" customWidth="1"/>
    <col min="3841" max="3841" width="12.125" customWidth="1"/>
    <col min="3842" max="3848" width="8" customWidth="1"/>
    <col min="3849" max="3849" width="7.625" customWidth="1"/>
    <col min="3851" max="3851" width="9.625" customWidth="1"/>
    <col min="4097" max="4097" width="12.125" customWidth="1"/>
    <col min="4098" max="4104" width="8" customWidth="1"/>
    <col min="4105" max="4105" width="7.625" customWidth="1"/>
    <col min="4107" max="4107" width="9.625" customWidth="1"/>
    <col min="4353" max="4353" width="12.125" customWidth="1"/>
    <col min="4354" max="4360" width="8" customWidth="1"/>
    <col min="4361" max="4361" width="7.625" customWidth="1"/>
    <col min="4363" max="4363" width="9.625" customWidth="1"/>
    <col min="4609" max="4609" width="12.125" customWidth="1"/>
    <col min="4610" max="4616" width="8" customWidth="1"/>
    <col min="4617" max="4617" width="7.625" customWidth="1"/>
    <col min="4619" max="4619" width="9.625" customWidth="1"/>
    <col min="4865" max="4865" width="12.125" customWidth="1"/>
    <col min="4866" max="4872" width="8" customWidth="1"/>
    <col min="4873" max="4873" width="7.625" customWidth="1"/>
    <col min="4875" max="4875" width="9.625" customWidth="1"/>
    <col min="5121" max="5121" width="12.125" customWidth="1"/>
    <col min="5122" max="5128" width="8" customWidth="1"/>
    <col min="5129" max="5129" width="7.625" customWidth="1"/>
    <col min="5131" max="5131" width="9.625" customWidth="1"/>
    <col min="5377" max="5377" width="12.125" customWidth="1"/>
    <col min="5378" max="5384" width="8" customWidth="1"/>
    <col min="5385" max="5385" width="7.625" customWidth="1"/>
    <col min="5387" max="5387" width="9.625" customWidth="1"/>
    <col min="5633" max="5633" width="12.125" customWidth="1"/>
    <col min="5634" max="5640" width="8" customWidth="1"/>
    <col min="5641" max="5641" width="7.625" customWidth="1"/>
    <col min="5643" max="5643" width="9.625" customWidth="1"/>
    <col min="5889" max="5889" width="12.125" customWidth="1"/>
    <col min="5890" max="5896" width="8" customWidth="1"/>
    <col min="5897" max="5897" width="7.625" customWidth="1"/>
    <col min="5899" max="5899" width="9.625" customWidth="1"/>
    <col min="6145" max="6145" width="12.125" customWidth="1"/>
    <col min="6146" max="6152" width="8" customWidth="1"/>
    <col min="6153" max="6153" width="7.625" customWidth="1"/>
    <col min="6155" max="6155" width="9.625" customWidth="1"/>
    <col min="6401" max="6401" width="12.125" customWidth="1"/>
    <col min="6402" max="6408" width="8" customWidth="1"/>
    <col min="6409" max="6409" width="7.625" customWidth="1"/>
    <col min="6411" max="6411" width="9.625" customWidth="1"/>
    <col min="6657" max="6657" width="12.125" customWidth="1"/>
    <col min="6658" max="6664" width="8" customWidth="1"/>
    <col min="6665" max="6665" width="7.625" customWidth="1"/>
    <col min="6667" max="6667" width="9.625" customWidth="1"/>
    <col min="6913" max="6913" width="12.125" customWidth="1"/>
    <col min="6914" max="6920" width="8" customWidth="1"/>
    <col min="6921" max="6921" width="7.625" customWidth="1"/>
    <col min="6923" max="6923" width="9.625" customWidth="1"/>
    <col min="7169" max="7169" width="12.125" customWidth="1"/>
    <col min="7170" max="7176" width="8" customWidth="1"/>
    <col min="7177" max="7177" width="7.625" customWidth="1"/>
    <col min="7179" max="7179" width="9.625" customWidth="1"/>
    <col min="7425" max="7425" width="12.125" customWidth="1"/>
    <col min="7426" max="7432" width="8" customWidth="1"/>
    <col min="7433" max="7433" width="7.625" customWidth="1"/>
    <col min="7435" max="7435" width="9.625" customWidth="1"/>
    <col min="7681" max="7681" width="12.125" customWidth="1"/>
    <col min="7682" max="7688" width="8" customWidth="1"/>
    <col min="7689" max="7689" width="7.625" customWidth="1"/>
    <col min="7691" max="7691" width="9.625" customWidth="1"/>
    <col min="7937" max="7937" width="12.125" customWidth="1"/>
    <col min="7938" max="7944" width="8" customWidth="1"/>
    <col min="7945" max="7945" width="7.625" customWidth="1"/>
    <col min="7947" max="7947" width="9.625" customWidth="1"/>
    <col min="8193" max="8193" width="12.125" customWidth="1"/>
    <col min="8194" max="8200" width="8" customWidth="1"/>
    <col min="8201" max="8201" width="7.625" customWidth="1"/>
    <col min="8203" max="8203" width="9.625" customWidth="1"/>
    <col min="8449" max="8449" width="12.125" customWidth="1"/>
    <col min="8450" max="8456" width="8" customWidth="1"/>
    <col min="8457" max="8457" width="7.625" customWidth="1"/>
    <col min="8459" max="8459" width="9.625" customWidth="1"/>
    <col min="8705" max="8705" width="12.125" customWidth="1"/>
    <col min="8706" max="8712" width="8" customWidth="1"/>
    <col min="8713" max="8713" width="7.625" customWidth="1"/>
    <col min="8715" max="8715" width="9.625" customWidth="1"/>
    <col min="8961" max="8961" width="12.125" customWidth="1"/>
    <col min="8962" max="8968" width="8" customWidth="1"/>
    <col min="8969" max="8969" width="7.625" customWidth="1"/>
    <col min="8971" max="8971" width="9.625" customWidth="1"/>
    <col min="9217" max="9217" width="12.125" customWidth="1"/>
    <col min="9218" max="9224" width="8" customWidth="1"/>
    <col min="9225" max="9225" width="7.625" customWidth="1"/>
    <col min="9227" max="9227" width="9.625" customWidth="1"/>
    <col min="9473" max="9473" width="12.125" customWidth="1"/>
    <col min="9474" max="9480" width="8" customWidth="1"/>
    <col min="9481" max="9481" width="7.625" customWidth="1"/>
    <col min="9483" max="9483" width="9.625" customWidth="1"/>
    <col min="9729" max="9729" width="12.125" customWidth="1"/>
    <col min="9730" max="9736" width="8" customWidth="1"/>
    <col min="9737" max="9737" width="7.625" customWidth="1"/>
    <col min="9739" max="9739" width="9.625" customWidth="1"/>
    <col min="9985" max="9985" width="12.125" customWidth="1"/>
    <col min="9986" max="9992" width="8" customWidth="1"/>
    <col min="9993" max="9993" width="7.625" customWidth="1"/>
    <col min="9995" max="9995" width="9.625" customWidth="1"/>
    <col min="10241" max="10241" width="12.125" customWidth="1"/>
    <col min="10242" max="10248" width="8" customWidth="1"/>
    <col min="10249" max="10249" width="7.625" customWidth="1"/>
    <col min="10251" max="10251" width="9.625" customWidth="1"/>
    <col min="10497" max="10497" width="12.125" customWidth="1"/>
    <col min="10498" max="10504" width="8" customWidth="1"/>
    <col min="10505" max="10505" width="7.625" customWidth="1"/>
    <col min="10507" max="10507" width="9.625" customWidth="1"/>
    <col min="10753" max="10753" width="12.125" customWidth="1"/>
    <col min="10754" max="10760" width="8" customWidth="1"/>
    <col min="10761" max="10761" width="7.625" customWidth="1"/>
    <col min="10763" max="10763" width="9.625" customWidth="1"/>
    <col min="11009" max="11009" width="12.125" customWidth="1"/>
    <col min="11010" max="11016" width="8" customWidth="1"/>
    <col min="11017" max="11017" width="7.625" customWidth="1"/>
    <col min="11019" max="11019" width="9.625" customWidth="1"/>
    <col min="11265" max="11265" width="12.125" customWidth="1"/>
    <col min="11266" max="11272" width="8" customWidth="1"/>
    <col min="11273" max="11273" width="7.625" customWidth="1"/>
    <col min="11275" max="11275" width="9.625" customWidth="1"/>
    <col min="11521" max="11521" width="12.125" customWidth="1"/>
    <col min="11522" max="11528" width="8" customWidth="1"/>
    <col min="11529" max="11529" width="7.625" customWidth="1"/>
    <col min="11531" max="11531" width="9.625" customWidth="1"/>
    <col min="11777" max="11777" width="12.125" customWidth="1"/>
    <col min="11778" max="11784" width="8" customWidth="1"/>
    <col min="11785" max="11785" width="7.625" customWidth="1"/>
    <col min="11787" max="11787" width="9.625" customWidth="1"/>
    <col min="12033" max="12033" width="12.125" customWidth="1"/>
    <col min="12034" max="12040" width="8" customWidth="1"/>
    <col min="12041" max="12041" width="7.625" customWidth="1"/>
    <col min="12043" max="12043" width="9.625" customWidth="1"/>
    <col min="12289" max="12289" width="12.125" customWidth="1"/>
    <col min="12290" max="12296" width="8" customWidth="1"/>
    <col min="12297" max="12297" width="7.625" customWidth="1"/>
    <col min="12299" max="12299" width="9.625" customWidth="1"/>
    <col min="12545" max="12545" width="12.125" customWidth="1"/>
    <col min="12546" max="12552" width="8" customWidth="1"/>
    <col min="12553" max="12553" width="7.625" customWidth="1"/>
    <col min="12555" max="12555" width="9.625" customWidth="1"/>
    <col min="12801" max="12801" width="12.125" customWidth="1"/>
    <col min="12802" max="12808" width="8" customWidth="1"/>
    <col min="12809" max="12809" width="7.625" customWidth="1"/>
    <col min="12811" max="12811" width="9.625" customWidth="1"/>
    <col min="13057" max="13057" width="12.125" customWidth="1"/>
    <col min="13058" max="13064" width="8" customWidth="1"/>
    <col min="13065" max="13065" width="7.625" customWidth="1"/>
    <col min="13067" max="13067" width="9.625" customWidth="1"/>
    <col min="13313" max="13313" width="12.125" customWidth="1"/>
    <col min="13314" max="13320" width="8" customWidth="1"/>
    <col min="13321" max="13321" width="7.625" customWidth="1"/>
    <col min="13323" max="13323" width="9.625" customWidth="1"/>
    <col min="13569" max="13569" width="12.125" customWidth="1"/>
    <col min="13570" max="13576" width="8" customWidth="1"/>
    <col min="13577" max="13577" width="7.625" customWidth="1"/>
    <col min="13579" max="13579" width="9.625" customWidth="1"/>
    <col min="13825" max="13825" width="12.125" customWidth="1"/>
    <col min="13826" max="13832" width="8" customWidth="1"/>
    <col min="13833" max="13833" width="7.625" customWidth="1"/>
    <col min="13835" max="13835" width="9.625" customWidth="1"/>
    <col min="14081" max="14081" width="12.125" customWidth="1"/>
    <col min="14082" max="14088" width="8" customWidth="1"/>
    <col min="14089" max="14089" width="7.625" customWidth="1"/>
    <col min="14091" max="14091" width="9.625" customWidth="1"/>
    <col min="14337" max="14337" width="12.125" customWidth="1"/>
    <col min="14338" max="14344" width="8" customWidth="1"/>
    <col min="14345" max="14345" width="7.625" customWidth="1"/>
    <col min="14347" max="14347" width="9.625" customWidth="1"/>
    <col min="14593" max="14593" width="12.125" customWidth="1"/>
    <col min="14594" max="14600" width="8" customWidth="1"/>
    <col min="14601" max="14601" width="7.625" customWidth="1"/>
    <col min="14603" max="14603" width="9.625" customWidth="1"/>
    <col min="14849" max="14849" width="12.125" customWidth="1"/>
    <col min="14850" max="14856" width="8" customWidth="1"/>
    <col min="14857" max="14857" width="7.625" customWidth="1"/>
    <col min="14859" max="14859" width="9.625" customWidth="1"/>
    <col min="15105" max="15105" width="12.125" customWidth="1"/>
    <col min="15106" max="15112" width="8" customWidth="1"/>
    <col min="15113" max="15113" width="7.625" customWidth="1"/>
    <col min="15115" max="15115" width="9.625" customWidth="1"/>
    <col min="15361" max="15361" width="12.125" customWidth="1"/>
    <col min="15362" max="15368" width="8" customWidth="1"/>
    <col min="15369" max="15369" width="7.625" customWidth="1"/>
    <col min="15371" max="15371" width="9.625" customWidth="1"/>
    <col min="15617" max="15617" width="12.125" customWidth="1"/>
    <col min="15618" max="15624" width="8" customWidth="1"/>
    <col min="15625" max="15625" width="7.625" customWidth="1"/>
    <col min="15627" max="15627" width="9.625" customWidth="1"/>
    <col min="15873" max="15873" width="12.125" customWidth="1"/>
    <col min="15874" max="15880" width="8" customWidth="1"/>
    <col min="15881" max="15881" width="7.625" customWidth="1"/>
    <col min="15883" max="15883" width="9.625" customWidth="1"/>
    <col min="16129" max="16129" width="12.125" customWidth="1"/>
    <col min="16130" max="16136" width="8" customWidth="1"/>
    <col min="16137" max="16137" width="7.625" customWidth="1"/>
    <col min="16139" max="16139" width="9.625" customWidth="1"/>
  </cols>
  <sheetData>
    <row r="1" spans="1:20" x14ac:dyDescent="0.25">
      <c r="A1" s="168" t="s">
        <v>1</v>
      </c>
      <c r="B1" s="169"/>
      <c r="C1" s="169"/>
      <c r="D1" s="169"/>
      <c r="E1" s="169"/>
      <c r="F1" s="169"/>
    </row>
    <row r="2" spans="1:20" ht="20.100000000000001" customHeight="1" x14ac:dyDescent="0.25">
      <c r="A2" s="167" t="s">
        <v>2</v>
      </c>
      <c r="B2" s="713" t="s">
        <v>228</v>
      </c>
      <c r="C2" s="713"/>
      <c r="D2" s="713"/>
      <c r="E2" s="713"/>
      <c r="F2" s="713"/>
      <c r="G2" s="149"/>
      <c r="H2" s="149"/>
      <c r="I2" s="148"/>
      <c r="J2" s="150"/>
      <c r="K2" s="150"/>
    </row>
    <row r="3" spans="1:20" ht="20.100000000000001" customHeight="1" x14ac:dyDescent="0.25">
      <c r="A3" s="167" t="s">
        <v>3</v>
      </c>
      <c r="B3" s="714" t="s">
        <v>4</v>
      </c>
      <c r="C3" s="714"/>
      <c r="D3" s="714"/>
      <c r="E3" s="714"/>
      <c r="F3" s="714"/>
      <c r="G3" s="148"/>
      <c r="H3" s="148"/>
      <c r="I3" s="148"/>
      <c r="J3" s="150"/>
      <c r="K3" s="150"/>
    </row>
    <row r="4" spans="1:20" ht="21" customHeight="1" x14ac:dyDescent="0.25">
      <c r="A4" s="167" t="s">
        <v>5</v>
      </c>
      <c r="B4" s="715" t="s">
        <v>245</v>
      </c>
      <c r="C4" s="715"/>
      <c r="D4" s="715"/>
      <c r="E4" s="715"/>
      <c r="F4" s="715"/>
    </row>
    <row r="5" spans="1:20" ht="34.5" customHeight="1" x14ac:dyDescent="0.25">
      <c r="A5" s="167" t="s">
        <v>6</v>
      </c>
      <c r="B5" s="716" t="s">
        <v>229</v>
      </c>
      <c r="C5" s="716"/>
      <c r="D5" s="716"/>
      <c r="E5" s="716"/>
      <c r="F5" s="716"/>
      <c r="G5" s="148"/>
      <c r="H5" s="148"/>
      <c r="I5" s="148"/>
      <c r="J5" s="150"/>
      <c r="K5" s="150"/>
    </row>
    <row r="6" spans="1:20" ht="24.75" customHeight="1" x14ac:dyDescent="0.25">
      <c r="A6" s="167" t="s">
        <v>7</v>
      </c>
      <c r="B6" s="714" t="s">
        <v>230</v>
      </c>
      <c r="C6" s="714"/>
      <c r="D6" s="714"/>
      <c r="E6" s="714"/>
      <c r="F6" s="714"/>
      <c r="G6" s="148"/>
      <c r="H6" s="148"/>
      <c r="I6" s="148"/>
      <c r="J6" s="150"/>
      <c r="K6" s="150"/>
    </row>
    <row r="7" spans="1:20" ht="20.100000000000001" customHeight="1" x14ac:dyDescent="0.25">
      <c r="A7" s="167" t="s">
        <v>8</v>
      </c>
      <c r="B7" s="714" t="s">
        <v>231</v>
      </c>
      <c r="C7" s="714"/>
      <c r="D7" s="714"/>
      <c r="E7" s="714"/>
      <c r="F7" s="714"/>
      <c r="G7" s="148"/>
      <c r="H7" s="148"/>
      <c r="I7" s="148"/>
      <c r="J7" s="150"/>
      <c r="K7" s="150"/>
    </row>
    <row r="8" spans="1:20" ht="20.100000000000001" customHeight="1" x14ac:dyDescent="0.25">
      <c r="A8" s="167" t="s">
        <v>9</v>
      </c>
      <c r="B8" s="714" t="s">
        <v>246</v>
      </c>
      <c r="C8" s="714"/>
      <c r="D8" s="714"/>
      <c r="E8" s="714"/>
      <c r="F8" s="714"/>
      <c r="G8" s="148"/>
      <c r="H8" s="148"/>
      <c r="I8" s="148"/>
      <c r="J8" s="150"/>
      <c r="K8" s="150"/>
      <c r="L8" s="7"/>
      <c r="M8" s="7"/>
      <c r="N8" s="7"/>
    </row>
    <row r="9" spans="1:20" ht="37.5" customHeight="1" x14ac:dyDescent="0.25">
      <c r="A9" s="167" t="s">
        <v>10</v>
      </c>
      <c r="B9" s="716" t="s">
        <v>232</v>
      </c>
      <c r="C9" s="716"/>
      <c r="D9" s="716"/>
      <c r="E9" s="716"/>
      <c r="F9" s="716"/>
      <c r="G9" s="148"/>
      <c r="H9" s="148"/>
      <c r="I9" s="148"/>
      <c r="J9" s="150"/>
      <c r="K9" s="150"/>
      <c r="L9" s="7"/>
      <c r="M9" s="7"/>
      <c r="N9" s="7"/>
    </row>
    <row r="10" spans="1:20" ht="37.5" customHeight="1" x14ac:dyDescent="0.25">
      <c r="A10" s="167" t="s">
        <v>11</v>
      </c>
      <c r="B10" s="716" t="s">
        <v>249</v>
      </c>
      <c r="C10" s="716"/>
      <c r="D10" s="716"/>
      <c r="E10" s="716"/>
      <c r="F10" s="716"/>
      <c r="G10" s="148"/>
      <c r="H10" s="148"/>
      <c r="I10" s="148"/>
      <c r="J10" s="150"/>
      <c r="K10" s="150"/>
      <c r="L10" s="7"/>
      <c r="M10" s="7"/>
      <c r="N10" s="7"/>
    </row>
    <row r="11" spans="1:20" ht="20.100000000000001" customHeight="1" x14ac:dyDescent="0.25">
      <c r="A11" s="167" t="s">
        <v>12</v>
      </c>
      <c r="B11" s="714" t="s">
        <v>233</v>
      </c>
      <c r="C11" s="714"/>
      <c r="D11" s="714"/>
      <c r="E11" s="714"/>
      <c r="F11" s="714"/>
      <c r="G11" s="151"/>
      <c r="H11" s="151"/>
      <c r="I11" s="151"/>
      <c r="J11" s="151"/>
      <c r="K11" s="151"/>
      <c r="L11" s="7"/>
      <c r="M11" s="7"/>
      <c r="N11" s="7"/>
    </row>
    <row r="12" spans="1:20" ht="20.100000000000001" customHeight="1" x14ac:dyDescent="0.25">
      <c r="A12" s="167" t="s">
        <v>13</v>
      </c>
      <c r="B12" s="716" t="s">
        <v>234</v>
      </c>
      <c r="C12" s="716"/>
      <c r="D12" s="716"/>
      <c r="E12" s="716"/>
      <c r="F12" s="716"/>
      <c r="G12" s="151"/>
      <c r="H12" s="151"/>
      <c r="I12" s="151"/>
      <c r="J12" s="151"/>
      <c r="K12" s="151"/>
      <c r="L12" s="7"/>
      <c r="M12" s="7"/>
      <c r="N12" s="7"/>
    </row>
    <row r="13" spans="1:20" ht="18.75" customHeight="1" x14ac:dyDescent="0.25">
      <c r="A13" s="167" t="s">
        <v>14</v>
      </c>
      <c r="B13" s="725" t="s">
        <v>235</v>
      </c>
      <c r="C13" s="725"/>
      <c r="D13" s="725"/>
      <c r="E13" s="725"/>
      <c r="F13" s="725"/>
      <c r="G13" s="163"/>
      <c r="H13" s="163"/>
      <c r="I13" s="163"/>
      <c r="J13" s="150"/>
      <c r="K13" s="150"/>
      <c r="L13" s="7"/>
      <c r="M13" s="7"/>
      <c r="N13" s="7"/>
    </row>
    <row r="14" spans="1:20" ht="23.25" customHeight="1" x14ac:dyDescent="0.25">
      <c r="A14" s="167" t="s">
        <v>15</v>
      </c>
      <c r="B14" s="726" t="s">
        <v>16</v>
      </c>
      <c r="C14" s="726"/>
      <c r="D14" s="726"/>
      <c r="E14" s="726"/>
      <c r="F14" s="726"/>
      <c r="G14" s="152"/>
      <c r="H14" s="152"/>
      <c r="I14" s="152"/>
      <c r="J14" s="152"/>
      <c r="K14" s="152"/>
    </row>
    <row r="15" spans="1:20" ht="32.25" customHeight="1" x14ac:dyDescent="0.25">
      <c r="A15" s="167" t="s">
        <v>17</v>
      </c>
      <c r="B15" s="727" t="s">
        <v>250</v>
      </c>
      <c r="C15" s="727"/>
      <c r="D15" s="727"/>
      <c r="E15" s="727"/>
      <c r="F15" s="727"/>
      <c r="G15" s="153"/>
      <c r="H15" s="153"/>
      <c r="I15" s="153"/>
      <c r="J15" s="153"/>
      <c r="K15" s="153"/>
      <c r="L15" s="7"/>
      <c r="M15" s="7"/>
      <c r="N15" s="7"/>
    </row>
    <row r="16" spans="1:20" ht="33.75" customHeight="1" x14ac:dyDescent="0.25">
      <c r="A16" s="167" t="s">
        <v>18</v>
      </c>
      <c r="B16" s="728" t="s">
        <v>236</v>
      </c>
      <c r="C16" s="728"/>
      <c r="D16" s="728"/>
      <c r="E16" s="728"/>
      <c r="F16" s="728"/>
      <c r="G16" s="154"/>
      <c r="H16" s="154"/>
      <c r="I16" s="154"/>
      <c r="J16" s="154"/>
      <c r="K16" s="155"/>
      <c r="L16" s="155"/>
      <c r="M16" s="155"/>
      <c r="N16" s="155"/>
      <c r="O16" s="155"/>
      <c r="P16" s="155"/>
      <c r="Q16" s="155"/>
      <c r="R16" s="155"/>
      <c r="S16" s="155"/>
      <c r="T16" s="155"/>
    </row>
    <row r="17" spans="1:11" ht="22.5" customHeight="1" x14ac:dyDescent="0.25">
      <c r="A17" s="167" t="s">
        <v>19</v>
      </c>
      <c r="B17" s="718" t="s">
        <v>247</v>
      </c>
      <c r="C17" s="718"/>
      <c r="D17" s="718"/>
      <c r="E17" s="718"/>
      <c r="F17" s="718"/>
      <c r="G17" s="156"/>
      <c r="H17" s="156"/>
      <c r="I17" s="156"/>
      <c r="J17" s="156"/>
      <c r="K17" s="156"/>
    </row>
    <row r="18" spans="1:11" ht="20.100000000000001" customHeight="1" x14ac:dyDescent="0.25">
      <c r="A18" s="167" t="s">
        <v>20</v>
      </c>
      <c r="B18" s="718" t="s">
        <v>248</v>
      </c>
      <c r="C18" s="718"/>
      <c r="D18" s="718"/>
      <c r="E18" s="718"/>
      <c r="F18" s="718"/>
      <c r="G18" s="156"/>
      <c r="H18" s="156"/>
      <c r="I18" s="156"/>
      <c r="J18" s="157"/>
      <c r="K18" s="157"/>
    </row>
    <row r="19" spans="1:11" ht="24.75" customHeight="1" x14ac:dyDescent="0.25">
      <c r="A19" s="167" t="s">
        <v>21</v>
      </c>
      <c r="B19" s="719" t="s">
        <v>237</v>
      </c>
      <c r="C19" s="719"/>
      <c r="D19" s="719"/>
      <c r="E19" s="719"/>
      <c r="F19" s="719"/>
      <c r="G19" s="164"/>
      <c r="H19" s="164"/>
      <c r="I19" s="164"/>
      <c r="J19" s="158"/>
      <c r="K19" s="158"/>
    </row>
    <row r="20" spans="1:11" ht="42" customHeight="1" x14ac:dyDescent="0.25">
      <c r="A20" s="167" t="s">
        <v>22</v>
      </c>
      <c r="B20" s="720" t="s">
        <v>238</v>
      </c>
      <c r="C20" s="720"/>
      <c r="D20" s="720"/>
      <c r="E20" s="720"/>
      <c r="F20" s="720"/>
      <c r="G20" s="165"/>
      <c r="H20" s="165"/>
      <c r="I20" s="165"/>
      <c r="J20" s="159"/>
      <c r="K20" s="159"/>
    </row>
    <row r="21" spans="1:11" ht="34.5" customHeight="1" x14ac:dyDescent="0.25">
      <c r="A21" s="167" t="s">
        <v>23</v>
      </c>
      <c r="B21" s="719" t="s">
        <v>239</v>
      </c>
      <c r="C21" s="719"/>
      <c r="D21" s="719"/>
      <c r="E21" s="719"/>
      <c r="F21" s="719"/>
      <c r="G21" s="164"/>
      <c r="H21" s="164"/>
      <c r="I21" s="164"/>
      <c r="J21" s="158"/>
      <c r="K21" s="158"/>
    </row>
    <row r="22" spans="1:11" ht="35.25" customHeight="1" x14ac:dyDescent="0.25">
      <c r="A22" s="167" t="s">
        <v>24</v>
      </c>
      <c r="B22" s="719" t="s">
        <v>240</v>
      </c>
      <c r="C22" s="719"/>
      <c r="D22" s="719"/>
      <c r="E22" s="719"/>
      <c r="F22" s="719"/>
      <c r="G22" s="164"/>
      <c r="H22" s="164"/>
      <c r="I22" s="164"/>
      <c r="J22" s="158"/>
      <c r="K22" s="158"/>
    </row>
    <row r="23" spans="1:11" ht="20.100000000000001" customHeight="1" x14ac:dyDescent="0.25">
      <c r="A23" s="167" t="s">
        <v>25</v>
      </c>
      <c r="B23" s="723" t="s">
        <v>241</v>
      </c>
      <c r="C23" s="723"/>
      <c r="D23" s="723"/>
      <c r="E23" s="723"/>
      <c r="F23" s="723"/>
      <c r="G23" s="166"/>
      <c r="H23" s="166"/>
      <c r="I23" s="166"/>
      <c r="J23" s="160"/>
      <c r="K23" s="160"/>
    </row>
    <row r="24" spans="1:11" ht="20.100000000000001" customHeight="1" x14ac:dyDescent="0.25">
      <c r="A24" s="167" t="s">
        <v>26</v>
      </c>
      <c r="B24" s="724" t="s">
        <v>242</v>
      </c>
      <c r="C24" s="724"/>
      <c r="D24" s="724"/>
      <c r="E24" s="724"/>
      <c r="F24" s="724"/>
      <c r="G24" s="153"/>
      <c r="H24" s="153"/>
      <c r="I24" s="153"/>
      <c r="J24" s="161"/>
      <c r="K24" s="161"/>
    </row>
    <row r="25" spans="1:11" ht="20.100000000000001" customHeight="1" x14ac:dyDescent="0.25">
      <c r="A25" s="167" t="s">
        <v>27</v>
      </c>
      <c r="B25" s="722" t="s">
        <v>243</v>
      </c>
      <c r="C25" s="722"/>
      <c r="D25" s="722"/>
      <c r="E25" s="722"/>
      <c r="F25" s="722"/>
      <c r="G25" s="153"/>
      <c r="H25" s="153"/>
      <c r="I25" s="153"/>
      <c r="J25" s="161"/>
      <c r="K25" s="161"/>
    </row>
    <row r="26" spans="1:11" ht="47.25" customHeight="1" x14ac:dyDescent="0.25">
      <c r="A26" s="149" t="s">
        <v>217</v>
      </c>
      <c r="B26" s="721" t="s">
        <v>244</v>
      </c>
      <c r="C26" s="721"/>
      <c r="D26" s="721"/>
      <c r="E26" s="721"/>
      <c r="F26" s="721"/>
      <c r="G26" s="314"/>
    </row>
    <row r="27" spans="1:11" x14ac:dyDescent="0.25">
      <c r="A27" s="149"/>
      <c r="B27" s="717"/>
      <c r="C27" s="717"/>
      <c r="D27" s="717"/>
      <c r="E27" s="717"/>
      <c r="F27" s="717"/>
    </row>
  </sheetData>
  <mergeCells count="26">
    <mergeCell ref="B27:F27"/>
    <mergeCell ref="B12:F12"/>
    <mergeCell ref="B17:F17"/>
    <mergeCell ref="B18:F18"/>
    <mergeCell ref="B19:F19"/>
    <mergeCell ref="B20:F20"/>
    <mergeCell ref="B26:F26"/>
    <mergeCell ref="B25:F25"/>
    <mergeCell ref="B23:F23"/>
    <mergeCell ref="B24:F24"/>
    <mergeCell ref="B13:F13"/>
    <mergeCell ref="B14:F14"/>
    <mergeCell ref="B15:F15"/>
    <mergeCell ref="B16:F16"/>
    <mergeCell ref="B22:F22"/>
    <mergeCell ref="B21:F21"/>
    <mergeCell ref="B7:F7"/>
    <mergeCell ref="B8:F8"/>
    <mergeCell ref="B9:F9"/>
    <mergeCell ref="B10:F10"/>
    <mergeCell ref="B11:F11"/>
    <mergeCell ref="B2:F2"/>
    <mergeCell ref="B3:F3"/>
    <mergeCell ref="B4:F4"/>
    <mergeCell ref="B5:F5"/>
    <mergeCell ref="B6:F6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36"/>
  <sheetViews>
    <sheetView view="pageBreakPreview" zoomScaleNormal="100" zoomScaleSheetLayoutView="100" workbookViewId="0">
      <selection activeCell="I12" sqref="I12"/>
    </sheetView>
  </sheetViews>
  <sheetFormatPr defaultRowHeight="15.75" x14ac:dyDescent="0.25"/>
  <cols>
    <col min="1" max="1" width="20.625" customWidth="1"/>
    <col min="2" max="2" width="21.875" customWidth="1"/>
    <col min="3" max="3" width="11.875" customWidth="1"/>
    <col min="4" max="4" width="12.125" customWidth="1"/>
    <col min="5" max="5" width="15" customWidth="1"/>
  </cols>
  <sheetData>
    <row r="1" spans="1:6" ht="41.25" customHeight="1" x14ac:dyDescent="0.25">
      <c r="A1" s="786" t="s">
        <v>259</v>
      </c>
      <c r="B1" s="786"/>
      <c r="C1" s="786"/>
      <c r="D1" s="786"/>
      <c r="E1" s="786"/>
      <c r="F1" s="786"/>
    </row>
    <row r="2" spans="1:6" ht="16.5" thickBot="1" x14ac:dyDescent="0.3">
      <c r="A2" s="114" t="s">
        <v>190</v>
      </c>
    </row>
    <row r="3" spans="1:6" ht="32.25" thickBot="1" x14ac:dyDescent="0.3">
      <c r="A3" s="73" t="s">
        <v>107</v>
      </c>
      <c r="B3" s="89" t="s">
        <v>66</v>
      </c>
      <c r="C3" s="89" t="s">
        <v>191</v>
      </c>
      <c r="D3" s="89" t="s">
        <v>192</v>
      </c>
      <c r="E3" s="89" t="s">
        <v>193</v>
      </c>
      <c r="F3" s="90" t="s">
        <v>194</v>
      </c>
    </row>
    <row r="4" spans="1:6" x14ac:dyDescent="0.25">
      <c r="A4" s="72"/>
      <c r="B4" s="72"/>
      <c r="C4" s="72"/>
      <c r="D4" s="72"/>
      <c r="E4" s="72"/>
      <c r="F4" s="7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2"/>
      <c r="B6" s="2"/>
      <c r="C6" s="2"/>
      <c r="D6" s="2"/>
      <c r="E6" s="2"/>
      <c r="F6" s="2"/>
    </row>
    <row r="7" spans="1:6" x14ac:dyDescent="0.25">
      <c r="A7" s="2"/>
      <c r="B7" s="2"/>
      <c r="C7" s="2"/>
      <c r="D7" s="2"/>
      <c r="E7" s="2"/>
      <c r="F7" s="2"/>
    </row>
    <row r="8" spans="1:6" x14ac:dyDescent="0.25">
      <c r="A8" s="2"/>
      <c r="B8" s="2"/>
      <c r="C8" s="2"/>
      <c r="D8" s="2"/>
      <c r="E8" s="2"/>
      <c r="F8" s="2"/>
    </row>
    <row r="9" spans="1:6" x14ac:dyDescent="0.25">
      <c r="A9" s="2"/>
      <c r="B9" s="2"/>
      <c r="C9" s="2"/>
      <c r="D9" s="2"/>
      <c r="E9" s="2"/>
      <c r="F9" s="2"/>
    </row>
    <row r="11" spans="1:6" ht="16.5" thickBot="1" x14ac:dyDescent="0.3">
      <c r="A11" s="114" t="s">
        <v>195</v>
      </c>
    </row>
    <row r="12" spans="1:6" ht="32.25" thickBot="1" x14ac:dyDescent="0.3">
      <c r="A12" s="73" t="s">
        <v>107</v>
      </c>
      <c r="B12" s="89" t="s">
        <v>66</v>
      </c>
      <c r="C12" s="89" t="s">
        <v>191</v>
      </c>
      <c r="D12" s="89" t="s">
        <v>192</v>
      </c>
      <c r="E12" s="89" t="s">
        <v>193</v>
      </c>
      <c r="F12" s="90" t="s">
        <v>194</v>
      </c>
    </row>
    <row r="13" spans="1:6" x14ac:dyDescent="0.25">
      <c r="A13" s="72"/>
      <c r="B13" s="72"/>
      <c r="C13" s="72"/>
      <c r="D13" s="72"/>
      <c r="E13" s="72"/>
      <c r="F13" s="7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  <row r="16" spans="1:6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20" spans="1:6" ht="16.5" thickBot="1" x14ac:dyDescent="0.3">
      <c r="A20" s="46" t="s">
        <v>196</v>
      </c>
      <c r="B20" s="7"/>
      <c r="C20" s="7"/>
      <c r="D20" s="7"/>
      <c r="E20" s="7"/>
      <c r="F20" s="7"/>
    </row>
    <row r="21" spans="1:6" ht="32.25" thickBot="1" x14ac:dyDescent="0.3">
      <c r="A21" s="73" t="s">
        <v>107</v>
      </c>
      <c r="B21" s="89" t="s">
        <v>66</v>
      </c>
      <c r="C21" s="89" t="s">
        <v>191</v>
      </c>
      <c r="D21" s="89" t="s">
        <v>192</v>
      </c>
      <c r="E21" s="89" t="s">
        <v>193</v>
      </c>
      <c r="F21" s="90" t="s">
        <v>194</v>
      </c>
    </row>
    <row r="22" spans="1:6" x14ac:dyDescent="0.25">
      <c r="A22" s="72"/>
      <c r="B22" s="72"/>
      <c r="C22" s="72"/>
      <c r="D22" s="72"/>
      <c r="E22" s="72"/>
      <c r="F22" s="7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9" spans="1:6" ht="16.5" thickBot="1" x14ac:dyDescent="0.3">
      <c r="A29" s="114" t="s">
        <v>197</v>
      </c>
    </row>
    <row r="30" spans="1:6" ht="32.25" thickBot="1" x14ac:dyDescent="0.3">
      <c r="A30" s="73" t="s">
        <v>107</v>
      </c>
      <c r="B30" s="89" t="s">
        <v>66</v>
      </c>
      <c r="C30" s="89" t="s">
        <v>191</v>
      </c>
      <c r="D30" s="89" t="s">
        <v>192</v>
      </c>
      <c r="E30" s="89" t="s">
        <v>193</v>
      </c>
      <c r="F30" s="90" t="s">
        <v>194</v>
      </c>
    </row>
    <row r="31" spans="1:6" x14ac:dyDescent="0.25">
      <c r="A31" s="72"/>
      <c r="B31" s="72"/>
      <c r="C31" s="72"/>
      <c r="D31" s="72"/>
      <c r="E31" s="72"/>
      <c r="F31" s="72"/>
    </row>
    <row r="32" spans="1:6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rowBreaks count="1" manualBreakCount="1">
    <brk id="1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9"/>
  <sheetViews>
    <sheetView view="pageBreakPreview" zoomScaleNormal="130" zoomScaleSheetLayoutView="100" workbookViewId="0">
      <selection activeCell="L6" sqref="L6"/>
    </sheetView>
  </sheetViews>
  <sheetFormatPr defaultRowHeight="15.75" x14ac:dyDescent="0.25"/>
  <cols>
    <col min="1" max="1" width="19.375" customWidth="1"/>
    <col min="2" max="2" width="15.125" customWidth="1"/>
    <col min="3" max="3" width="19.875" customWidth="1"/>
    <col min="4" max="5" width="9.125" customWidth="1"/>
    <col min="6" max="6" width="9.5" customWidth="1"/>
    <col min="7" max="7" width="12" customWidth="1"/>
    <col min="8" max="8" width="12.875" customWidth="1"/>
    <col min="9" max="9" width="10.875" customWidth="1"/>
  </cols>
  <sheetData>
    <row r="1" spans="1:9" ht="45" customHeight="1" x14ac:dyDescent="0.3">
      <c r="A1" s="760" t="s">
        <v>260</v>
      </c>
      <c r="B1" s="760"/>
      <c r="C1" s="760"/>
      <c r="D1" s="760"/>
      <c r="E1" s="760"/>
      <c r="F1" s="760"/>
      <c r="G1" s="760"/>
      <c r="H1" s="760"/>
      <c r="I1" s="36"/>
    </row>
    <row r="2" spans="1:9" ht="110.25" x14ac:dyDescent="0.25">
      <c r="A2" s="73" t="s">
        <v>107</v>
      </c>
      <c r="B2" s="89" t="s">
        <v>54</v>
      </c>
      <c r="C2" s="89" t="s">
        <v>66</v>
      </c>
      <c r="D2" s="89" t="s">
        <v>191</v>
      </c>
      <c r="E2" s="89" t="s">
        <v>192</v>
      </c>
      <c r="F2" s="89" t="s">
        <v>193</v>
      </c>
      <c r="G2" s="89" t="s">
        <v>194</v>
      </c>
      <c r="H2" s="90" t="s">
        <v>198</v>
      </c>
      <c r="I2" s="26"/>
    </row>
    <row r="3" spans="1:9" x14ac:dyDescent="0.25">
      <c r="A3" s="55"/>
      <c r="B3" s="55"/>
      <c r="C3" s="55"/>
      <c r="D3" s="55"/>
      <c r="E3" s="55"/>
      <c r="F3" s="55"/>
      <c r="G3" s="55"/>
      <c r="H3" s="55"/>
      <c r="I3" s="26"/>
    </row>
    <row r="4" spans="1:9" x14ac:dyDescent="0.25">
      <c r="A4" s="37"/>
      <c r="B4" s="37"/>
      <c r="C4" s="37"/>
      <c r="D4" s="37"/>
      <c r="E4" s="37"/>
      <c r="F4" s="37"/>
      <c r="G4" s="37"/>
      <c r="H4" s="37"/>
      <c r="I4" s="26"/>
    </row>
    <row r="5" spans="1:9" x14ac:dyDescent="0.25">
      <c r="A5" s="37"/>
      <c r="B5" s="37"/>
      <c r="C5" s="37"/>
      <c r="D5" s="37"/>
      <c r="E5" s="37"/>
      <c r="F5" s="37"/>
      <c r="G5" s="37"/>
      <c r="H5" s="37"/>
      <c r="I5" s="26"/>
    </row>
    <row r="6" spans="1:9" x14ac:dyDescent="0.25">
      <c r="A6" s="37"/>
      <c r="B6" s="37"/>
      <c r="C6" s="37"/>
      <c r="D6" s="37"/>
      <c r="E6" s="37"/>
      <c r="F6" s="37"/>
      <c r="G6" s="37"/>
      <c r="H6" s="37"/>
      <c r="I6" s="26"/>
    </row>
    <row r="7" spans="1:9" x14ac:dyDescent="0.25">
      <c r="A7" s="37"/>
      <c r="B7" s="37"/>
      <c r="C7" s="37"/>
      <c r="D7" s="37"/>
      <c r="E7" s="37"/>
      <c r="F7" s="37"/>
      <c r="G7" s="37"/>
      <c r="H7" s="37"/>
      <c r="I7" s="26"/>
    </row>
    <row r="8" spans="1:9" x14ac:dyDescent="0.25">
      <c r="A8" s="2"/>
      <c r="B8" s="2"/>
      <c r="C8" s="2"/>
      <c r="D8" s="14"/>
      <c r="E8" s="14"/>
      <c r="F8" s="14"/>
      <c r="G8" s="2"/>
      <c r="H8" s="2"/>
      <c r="I8" s="7"/>
    </row>
    <row r="9" spans="1:9" x14ac:dyDescent="0.25">
      <c r="H9" s="16"/>
      <c r="I9" s="7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F0"/>
  </sheetPr>
  <dimension ref="A1:B9"/>
  <sheetViews>
    <sheetView view="pageBreakPreview" zoomScaleNormal="100" zoomScaleSheetLayoutView="100" workbookViewId="0">
      <selection activeCell="B4" sqref="B4"/>
    </sheetView>
  </sheetViews>
  <sheetFormatPr defaultRowHeight="15.75" x14ac:dyDescent="0.25"/>
  <cols>
    <col min="1" max="1" width="31.5" customWidth="1"/>
    <col min="2" max="2" width="48.125" customWidth="1"/>
  </cols>
  <sheetData>
    <row r="1" spans="1:2" ht="50.25" customHeight="1" thickBot="1" x14ac:dyDescent="0.3">
      <c r="A1" s="786" t="s">
        <v>5324</v>
      </c>
      <c r="B1" s="786"/>
    </row>
    <row r="2" spans="1:2" s="1" customFormat="1" ht="16.5" thickBot="1" x14ac:dyDescent="0.3">
      <c r="A2" s="117" t="s">
        <v>107</v>
      </c>
      <c r="B2" s="87" t="s">
        <v>199</v>
      </c>
    </row>
    <row r="3" spans="1:2" x14ac:dyDescent="0.25">
      <c r="A3" s="72"/>
      <c r="B3" s="23" t="s">
        <v>5424</v>
      </c>
    </row>
    <row r="4" spans="1:2" x14ac:dyDescent="0.25">
      <c r="A4" s="2"/>
      <c r="B4" s="2"/>
    </row>
    <row r="5" spans="1:2" x14ac:dyDescent="0.25">
      <c r="A5" s="2"/>
      <c r="B5" s="2"/>
    </row>
    <row r="6" spans="1:2" x14ac:dyDescent="0.25">
      <c r="A6" s="2"/>
      <c r="B6" s="2"/>
    </row>
    <row r="7" spans="1:2" x14ac:dyDescent="0.25">
      <c r="A7" s="2"/>
      <c r="B7" s="2"/>
    </row>
    <row r="8" spans="1:2" x14ac:dyDescent="0.25">
      <c r="A8" s="2"/>
      <c r="B8" s="2"/>
    </row>
    <row r="9" spans="1:2" x14ac:dyDescent="0.25">
      <c r="A9" s="2"/>
      <c r="B9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F0"/>
  </sheetPr>
  <dimension ref="A1:C8"/>
  <sheetViews>
    <sheetView view="pageBreakPreview" zoomScaleNormal="100" zoomScaleSheetLayoutView="100" workbookViewId="0">
      <selection activeCell="C3" sqref="C3"/>
    </sheetView>
  </sheetViews>
  <sheetFormatPr defaultRowHeight="15.75" x14ac:dyDescent="0.25"/>
  <cols>
    <col min="1" max="1" width="25.375" customWidth="1"/>
    <col min="2" max="2" width="26.375" customWidth="1"/>
    <col min="3" max="3" width="34.625" customWidth="1"/>
    <col min="4" max="4" width="30.625" customWidth="1"/>
  </cols>
  <sheetData>
    <row r="1" spans="1:3" ht="78.75" customHeight="1" x14ac:dyDescent="0.25">
      <c r="A1" s="786" t="s">
        <v>5325</v>
      </c>
      <c r="B1" s="786"/>
      <c r="C1" s="786"/>
    </row>
    <row r="2" spans="1:3" ht="31.5" x14ac:dyDescent="0.25">
      <c r="A2" s="119" t="s">
        <v>107</v>
      </c>
      <c r="B2" s="87" t="s">
        <v>199</v>
      </c>
      <c r="C2" s="88" t="s">
        <v>5334</v>
      </c>
    </row>
    <row r="3" spans="1:3" x14ac:dyDescent="0.25">
      <c r="A3" s="23" t="s">
        <v>5326</v>
      </c>
      <c r="B3" s="23" t="s">
        <v>5327</v>
      </c>
      <c r="C3" s="678">
        <v>44973</v>
      </c>
    </row>
    <row r="4" spans="1:3" x14ac:dyDescent="0.25">
      <c r="A4" s="23" t="s">
        <v>5326</v>
      </c>
      <c r="B4" s="14" t="s">
        <v>5328</v>
      </c>
      <c r="C4" s="679">
        <v>44973</v>
      </c>
    </row>
    <row r="5" spans="1:3" x14ac:dyDescent="0.25">
      <c r="A5" s="14" t="s">
        <v>5329</v>
      </c>
      <c r="B5" s="14" t="s">
        <v>5328</v>
      </c>
      <c r="C5" s="679">
        <v>44973</v>
      </c>
    </row>
    <row r="6" spans="1:3" x14ac:dyDescent="0.25">
      <c r="A6" s="14" t="s">
        <v>5330</v>
      </c>
      <c r="B6" s="14" t="s">
        <v>5331</v>
      </c>
      <c r="C6" s="679">
        <v>44973</v>
      </c>
    </row>
    <row r="7" spans="1:3" x14ac:dyDescent="0.25">
      <c r="A7" s="14" t="s">
        <v>5332</v>
      </c>
      <c r="B7" s="14" t="s">
        <v>5328</v>
      </c>
      <c r="C7" s="679">
        <v>44973</v>
      </c>
    </row>
    <row r="8" spans="1:3" x14ac:dyDescent="0.25">
      <c r="A8" s="680" t="s">
        <v>5332</v>
      </c>
      <c r="B8" s="680" t="s">
        <v>5333</v>
      </c>
      <c r="C8" s="681">
        <v>44973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A1:L1006"/>
  <sheetViews>
    <sheetView view="pageBreakPreview" zoomScaleNormal="100" zoomScaleSheetLayoutView="100" workbookViewId="0">
      <selection activeCell="H3" sqref="H3"/>
    </sheetView>
  </sheetViews>
  <sheetFormatPr defaultRowHeight="15.75" x14ac:dyDescent="0.25"/>
  <cols>
    <col min="1" max="1" width="4" customWidth="1"/>
    <col min="2" max="2" width="6.625" customWidth="1"/>
    <col min="3" max="3" width="12.625" customWidth="1"/>
    <col min="4" max="4" width="6" customWidth="1"/>
    <col min="5" max="5" width="5.125" customWidth="1"/>
    <col min="6" max="6" width="12.125" customWidth="1"/>
    <col min="7" max="7" width="14.625" customWidth="1"/>
    <col min="8" max="8" width="32.625" customWidth="1"/>
    <col min="9" max="9" width="10.125" customWidth="1"/>
    <col min="10" max="10" width="11.125" customWidth="1"/>
    <col min="11" max="11" width="10.875" customWidth="1"/>
    <col min="12" max="12" width="10.5" customWidth="1"/>
  </cols>
  <sheetData>
    <row r="1" spans="1:12" ht="21" thickBot="1" x14ac:dyDescent="0.35">
      <c r="A1" s="823" t="s">
        <v>295</v>
      </c>
      <c r="B1" s="823"/>
      <c r="C1" s="823"/>
      <c r="D1" s="823"/>
      <c r="E1" s="823"/>
      <c r="F1" s="823"/>
      <c r="G1" s="823"/>
      <c r="H1" s="823"/>
      <c r="I1" s="823"/>
      <c r="J1" s="823"/>
      <c r="K1" s="823"/>
      <c r="L1" s="823"/>
    </row>
    <row r="2" spans="1:12" ht="135.94999999999999" customHeight="1" thickBot="1" x14ac:dyDescent="0.3">
      <c r="A2" s="144" t="s">
        <v>200</v>
      </c>
      <c r="B2" s="145" t="s">
        <v>107</v>
      </c>
      <c r="C2" s="145" t="s">
        <v>201</v>
      </c>
      <c r="D2" s="145" t="s">
        <v>202</v>
      </c>
      <c r="E2" s="145" t="s">
        <v>203</v>
      </c>
      <c r="F2" s="145" t="s">
        <v>204</v>
      </c>
      <c r="G2" s="145" t="s">
        <v>205</v>
      </c>
      <c r="H2" s="145" t="s">
        <v>206</v>
      </c>
      <c r="I2" s="145" t="s">
        <v>207</v>
      </c>
      <c r="J2" s="145" t="s">
        <v>833</v>
      </c>
      <c r="K2" s="145" t="s">
        <v>832</v>
      </c>
      <c r="L2" s="146" t="s">
        <v>208</v>
      </c>
    </row>
    <row r="3" spans="1:12" ht="25.5" x14ac:dyDescent="0.25">
      <c r="A3" s="348">
        <v>1</v>
      </c>
      <c r="B3" s="348" t="s">
        <v>299</v>
      </c>
      <c r="C3" s="348" t="s">
        <v>300</v>
      </c>
      <c r="D3" s="404" t="s">
        <v>301</v>
      </c>
      <c r="E3" s="404" t="s">
        <v>302</v>
      </c>
      <c r="F3" s="349" t="s">
        <v>303</v>
      </c>
      <c r="G3" s="350" t="s">
        <v>304</v>
      </c>
      <c r="H3" s="350" t="s">
        <v>305</v>
      </c>
      <c r="I3" s="351" t="s">
        <v>306</v>
      </c>
      <c r="J3" s="352">
        <v>14827</v>
      </c>
      <c r="K3" s="353"/>
      <c r="L3" s="348"/>
    </row>
    <row r="4" spans="1:12" ht="25.5" x14ac:dyDescent="0.25">
      <c r="A4" s="354">
        <v>2</v>
      </c>
      <c r="B4" s="348" t="s">
        <v>299</v>
      </c>
      <c r="C4" s="348" t="s">
        <v>300</v>
      </c>
      <c r="D4" s="404" t="s">
        <v>301</v>
      </c>
      <c r="E4" s="404" t="s">
        <v>302</v>
      </c>
      <c r="F4" s="355" t="s">
        <v>307</v>
      </c>
      <c r="G4" s="356" t="s">
        <v>308</v>
      </c>
      <c r="H4" s="356" t="s">
        <v>309</v>
      </c>
      <c r="I4" s="357" t="s">
        <v>306</v>
      </c>
      <c r="J4" s="352">
        <v>5082</v>
      </c>
      <c r="K4" s="358"/>
      <c r="L4" s="354"/>
    </row>
    <row r="5" spans="1:12" ht="38.25" x14ac:dyDescent="0.25">
      <c r="A5" s="354">
        <v>3</v>
      </c>
      <c r="B5" s="348" t="s">
        <v>299</v>
      </c>
      <c r="C5" s="348" t="s">
        <v>300</v>
      </c>
      <c r="D5" s="404" t="s">
        <v>301</v>
      </c>
      <c r="E5" s="404" t="s">
        <v>302</v>
      </c>
      <c r="F5" s="355" t="s">
        <v>310</v>
      </c>
      <c r="G5" s="356" t="s">
        <v>311</v>
      </c>
      <c r="H5" s="356" t="s">
        <v>312</v>
      </c>
      <c r="I5" s="357" t="s">
        <v>306</v>
      </c>
      <c r="J5" s="352">
        <v>15125</v>
      </c>
      <c r="K5" s="358"/>
      <c r="L5" s="354"/>
    </row>
    <row r="6" spans="1:12" ht="38.25" x14ac:dyDescent="0.25">
      <c r="A6" s="354">
        <v>4</v>
      </c>
      <c r="B6" s="348" t="s">
        <v>299</v>
      </c>
      <c r="C6" s="348" t="s">
        <v>300</v>
      </c>
      <c r="D6" s="404" t="s">
        <v>301</v>
      </c>
      <c r="E6" s="404" t="s">
        <v>302</v>
      </c>
      <c r="F6" s="355" t="s">
        <v>313</v>
      </c>
      <c r="G6" s="356" t="s">
        <v>314</v>
      </c>
      <c r="H6" s="356" t="s">
        <v>315</v>
      </c>
      <c r="I6" s="357" t="s">
        <v>306</v>
      </c>
      <c r="J6" s="352">
        <v>10096</v>
      </c>
      <c r="K6" s="358"/>
      <c r="L6" s="354"/>
    </row>
    <row r="7" spans="1:12" ht="76.5" x14ac:dyDescent="0.25">
      <c r="A7" s="354">
        <v>5</v>
      </c>
      <c r="B7" s="348" t="s">
        <v>299</v>
      </c>
      <c r="C7" s="348" t="s">
        <v>300</v>
      </c>
      <c r="D7" s="404" t="s">
        <v>301</v>
      </c>
      <c r="E7" s="404" t="s">
        <v>302</v>
      </c>
      <c r="F7" s="355" t="s">
        <v>316</v>
      </c>
      <c r="G7" s="356" t="s">
        <v>317</v>
      </c>
      <c r="H7" s="356" t="s">
        <v>318</v>
      </c>
      <c r="I7" s="357" t="s">
        <v>306</v>
      </c>
      <c r="J7" s="352">
        <v>19009</v>
      </c>
      <c r="K7" s="358"/>
      <c r="L7" s="354"/>
    </row>
    <row r="8" spans="1:12" ht="25.5" x14ac:dyDescent="0.25">
      <c r="A8" s="354">
        <v>6</v>
      </c>
      <c r="B8" s="348" t="s">
        <v>299</v>
      </c>
      <c r="C8" s="348" t="s">
        <v>300</v>
      </c>
      <c r="D8" s="404" t="s">
        <v>301</v>
      </c>
      <c r="E8" s="404" t="s">
        <v>302</v>
      </c>
      <c r="F8" s="355" t="s">
        <v>319</v>
      </c>
      <c r="G8" s="356" t="s">
        <v>320</v>
      </c>
      <c r="H8" s="356" t="s">
        <v>321</v>
      </c>
      <c r="I8" s="357" t="s">
        <v>322</v>
      </c>
      <c r="J8" s="352">
        <v>17682</v>
      </c>
      <c r="K8" s="358"/>
      <c r="L8" s="354"/>
    </row>
    <row r="9" spans="1:12" ht="51" x14ac:dyDescent="0.25">
      <c r="A9" s="354">
        <v>7</v>
      </c>
      <c r="B9" s="348" t="s">
        <v>299</v>
      </c>
      <c r="C9" s="348" t="s">
        <v>300</v>
      </c>
      <c r="D9" s="404" t="s">
        <v>301</v>
      </c>
      <c r="E9" s="404" t="s">
        <v>302</v>
      </c>
      <c r="F9" s="355" t="s">
        <v>323</v>
      </c>
      <c r="G9" s="356" t="s">
        <v>324</v>
      </c>
      <c r="H9" s="356" t="s">
        <v>325</v>
      </c>
      <c r="I9" s="357" t="s">
        <v>326</v>
      </c>
      <c r="J9" s="352">
        <v>11355</v>
      </c>
      <c r="K9" s="358"/>
      <c r="L9" s="354"/>
    </row>
    <row r="10" spans="1:12" ht="38.25" x14ac:dyDescent="0.25">
      <c r="A10" s="354">
        <v>8</v>
      </c>
      <c r="B10" s="348" t="s">
        <v>299</v>
      </c>
      <c r="C10" s="348" t="s">
        <v>300</v>
      </c>
      <c r="D10" s="404" t="s">
        <v>301</v>
      </c>
      <c r="E10" s="404" t="s">
        <v>302</v>
      </c>
      <c r="F10" s="355" t="s">
        <v>327</v>
      </c>
      <c r="G10" s="356" t="s">
        <v>328</v>
      </c>
      <c r="H10" s="356" t="s">
        <v>329</v>
      </c>
      <c r="I10" s="357" t="s">
        <v>326</v>
      </c>
      <c r="J10" s="352">
        <v>11409</v>
      </c>
      <c r="K10" s="358"/>
      <c r="L10" s="354"/>
    </row>
    <row r="11" spans="1:12" ht="51" x14ac:dyDescent="0.25">
      <c r="A11" s="354">
        <v>9</v>
      </c>
      <c r="B11" s="348" t="s">
        <v>299</v>
      </c>
      <c r="C11" s="348" t="s">
        <v>300</v>
      </c>
      <c r="D11" s="404" t="s">
        <v>301</v>
      </c>
      <c r="E11" s="404" t="s">
        <v>302</v>
      </c>
      <c r="F11" s="355" t="s">
        <v>330</v>
      </c>
      <c r="G11" s="356" t="s">
        <v>331</v>
      </c>
      <c r="H11" s="356" t="s">
        <v>332</v>
      </c>
      <c r="I11" s="357" t="s">
        <v>326</v>
      </c>
      <c r="J11" s="352">
        <v>7487</v>
      </c>
      <c r="K11" s="358"/>
      <c r="L11" s="354"/>
    </row>
    <row r="12" spans="1:12" ht="25.5" x14ac:dyDescent="0.25">
      <c r="A12" s="354">
        <v>10</v>
      </c>
      <c r="B12" s="348" t="s">
        <v>299</v>
      </c>
      <c r="C12" s="348" t="s">
        <v>300</v>
      </c>
      <c r="D12" s="404" t="s">
        <v>301</v>
      </c>
      <c r="E12" s="404" t="s">
        <v>302</v>
      </c>
      <c r="F12" s="355" t="s">
        <v>333</v>
      </c>
      <c r="G12" s="356" t="s">
        <v>334</v>
      </c>
      <c r="H12" s="356" t="s">
        <v>335</v>
      </c>
      <c r="I12" s="357" t="s">
        <v>322</v>
      </c>
      <c r="J12" s="352">
        <v>13775</v>
      </c>
      <c r="K12" s="358"/>
      <c r="L12" s="354"/>
    </row>
    <row r="13" spans="1:12" ht="38.25" x14ac:dyDescent="0.25">
      <c r="A13" s="354">
        <v>11</v>
      </c>
      <c r="B13" s="348" t="s">
        <v>299</v>
      </c>
      <c r="C13" s="348" t="s">
        <v>300</v>
      </c>
      <c r="D13" s="404" t="s">
        <v>301</v>
      </c>
      <c r="E13" s="404" t="s">
        <v>302</v>
      </c>
      <c r="F13" s="355" t="s">
        <v>336</v>
      </c>
      <c r="G13" s="356" t="s">
        <v>337</v>
      </c>
      <c r="H13" s="356" t="s">
        <v>338</v>
      </c>
      <c r="I13" s="357" t="s">
        <v>326</v>
      </c>
      <c r="J13" s="352">
        <v>11504</v>
      </c>
      <c r="K13" s="358"/>
      <c r="L13" s="354"/>
    </row>
    <row r="14" spans="1:12" ht="38.25" x14ac:dyDescent="0.25">
      <c r="A14" s="354">
        <v>12</v>
      </c>
      <c r="B14" s="348" t="s">
        <v>299</v>
      </c>
      <c r="C14" s="348" t="s">
        <v>300</v>
      </c>
      <c r="D14" s="404" t="s">
        <v>301</v>
      </c>
      <c r="E14" s="404" t="s">
        <v>302</v>
      </c>
      <c r="F14" s="355" t="s">
        <v>339</v>
      </c>
      <c r="G14" s="356" t="s">
        <v>340</v>
      </c>
      <c r="H14" s="356" t="s">
        <v>341</v>
      </c>
      <c r="I14" s="357" t="s">
        <v>322</v>
      </c>
      <c r="J14" s="352">
        <v>13100</v>
      </c>
      <c r="K14" s="358"/>
      <c r="L14" s="354"/>
    </row>
    <row r="15" spans="1:12" ht="38.25" x14ac:dyDescent="0.25">
      <c r="A15" s="354">
        <v>13</v>
      </c>
      <c r="B15" s="348" t="s">
        <v>299</v>
      </c>
      <c r="C15" s="348" t="s">
        <v>300</v>
      </c>
      <c r="D15" s="404" t="s">
        <v>301</v>
      </c>
      <c r="E15" s="404" t="s">
        <v>302</v>
      </c>
      <c r="F15" s="355" t="s">
        <v>342</v>
      </c>
      <c r="G15" s="356" t="s">
        <v>343</v>
      </c>
      <c r="H15" s="356" t="s">
        <v>344</v>
      </c>
      <c r="I15" s="357" t="s">
        <v>326</v>
      </c>
      <c r="J15" s="352">
        <v>10909</v>
      </c>
      <c r="K15" s="358"/>
      <c r="L15" s="354"/>
    </row>
    <row r="16" spans="1:12" ht="38.25" x14ac:dyDescent="0.25">
      <c r="A16" s="354">
        <v>14</v>
      </c>
      <c r="B16" s="348" t="s">
        <v>299</v>
      </c>
      <c r="C16" s="348" t="s">
        <v>300</v>
      </c>
      <c r="D16" s="404" t="s">
        <v>301</v>
      </c>
      <c r="E16" s="404" t="s">
        <v>302</v>
      </c>
      <c r="F16" s="355" t="s">
        <v>345</v>
      </c>
      <c r="G16" s="356" t="s">
        <v>346</v>
      </c>
      <c r="H16" s="356" t="s">
        <v>347</v>
      </c>
      <c r="I16" s="357" t="s">
        <v>326</v>
      </c>
      <c r="J16" s="352">
        <v>9136</v>
      </c>
      <c r="K16" s="358"/>
      <c r="L16" s="354"/>
    </row>
    <row r="17" spans="1:12" ht="25.5" x14ac:dyDescent="0.25">
      <c r="A17" s="354">
        <v>15</v>
      </c>
      <c r="B17" s="348" t="s">
        <v>299</v>
      </c>
      <c r="C17" s="348" t="s">
        <v>300</v>
      </c>
      <c r="D17" s="404" t="s">
        <v>301</v>
      </c>
      <c r="E17" s="404" t="s">
        <v>302</v>
      </c>
      <c r="F17" s="355" t="s">
        <v>348</v>
      </c>
      <c r="G17" s="356" t="s">
        <v>349</v>
      </c>
      <c r="H17" s="356" t="s">
        <v>350</v>
      </c>
      <c r="I17" s="357" t="s">
        <v>326</v>
      </c>
      <c r="J17" s="352">
        <v>13487</v>
      </c>
      <c r="K17" s="358"/>
      <c r="L17" s="354"/>
    </row>
    <row r="18" spans="1:12" ht="25.5" x14ac:dyDescent="0.25">
      <c r="A18" s="354">
        <v>16</v>
      </c>
      <c r="B18" s="348" t="s">
        <v>299</v>
      </c>
      <c r="C18" s="348" t="s">
        <v>300</v>
      </c>
      <c r="D18" s="404" t="s">
        <v>301</v>
      </c>
      <c r="E18" s="404" t="s">
        <v>302</v>
      </c>
      <c r="F18" s="355" t="s">
        <v>351</v>
      </c>
      <c r="G18" s="356" t="s">
        <v>352</v>
      </c>
      <c r="H18" s="356" t="s">
        <v>353</v>
      </c>
      <c r="I18" s="357" t="s">
        <v>354</v>
      </c>
      <c r="J18" s="352">
        <v>12019</v>
      </c>
      <c r="K18" s="358"/>
      <c r="L18" s="354"/>
    </row>
    <row r="19" spans="1:12" ht="38.25" x14ac:dyDescent="0.25">
      <c r="A19" s="354">
        <v>17</v>
      </c>
      <c r="B19" s="348" t="s">
        <v>299</v>
      </c>
      <c r="C19" s="348" t="s">
        <v>300</v>
      </c>
      <c r="D19" s="404" t="s">
        <v>301</v>
      </c>
      <c r="E19" s="404" t="s">
        <v>302</v>
      </c>
      <c r="F19" s="355" t="s">
        <v>355</v>
      </c>
      <c r="G19" s="356" t="s">
        <v>356</v>
      </c>
      <c r="H19" s="356" t="s">
        <v>357</v>
      </c>
      <c r="I19" s="357" t="s">
        <v>354</v>
      </c>
      <c r="J19" s="352">
        <v>17164</v>
      </c>
      <c r="K19" s="358"/>
      <c r="L19" s="354"/>
    </row>
    <row r="20" spans="1:12" ht="25.5" x14ac:dyDescent="0.25">
      <c r="A20" s="354">
        <v>18</v>
      </c>
      <c r="B20" s="348" t="s">
        <v>299</v>
      </c>
      <c r="C20" s="348" t="s">
        <v>300</v>
      </c>
      <c r="D20" s="404" t="s">
        <v>301</v>
      </c>
      <c r="E20" s="404" t="s">
        <v>302</v>
      </c>
      <c r="F20" s="355" t="s">
        <v>358</v>
      </c>
      <c r="G20" s="356" t="s">
        <v>359</v>
      </c>
      <c r="H20" s="356" t="s">
        <v>360</v>
      </c>
      <c r="I20" s="357" t="s">
        <v>354</v>
      </c>
      <c r="J20" s="352">
        <v>15163</v>
      </c>
      <c r="K20" s="358"/>
      <c r="L20" s="354"/>
    </row>
    <row r="21" spans="1:12" ht="38.25" x14ac:dyDescent="0.25">
      <c r="A21" s="354">
        <v>19</v>
      </c>
      <c r="B21" s="348" t="s">
        <v>299</v>
      </c>
      <c r="C21" s="348" t="s">
        <v>300</v>
      </c>
      <c r="D21" s="404" t="s">
        <v>301</v>
      </c>
      <c r="E21" s="404" t="s">
        <v>302</v>
      </c>
      <c r="F21" s="355" t="s">
        <v>361</v>
      </c>
      <c r="G21" s="356" t="s">
        <v>362</v>
      </c>
      <c r="H21" s="356" t="s">
        <v>363</v>
      </c>
      <c r="I21" s="357" t="s">
        <v>354</v>
      </c>
      <c r="J21" s="352">
        <v>9818</v>
      </c>
      <c r="K21" s="358"/>
      <c r="L21" s="354"/>
    </row>
    <row r="22" spans="1:12" ht="25.5" x14ac:dyDescent="0.25">
      <c r="A22" s="354">
        <v>20</v>
      </c>
      <c r="B22" s="348" t="s">
        <v>299</v>
      </c>
      <c r="C22" s="348" t="s">
        <v>300</v>
      </c>
      <c r="D22" s="404" t="s">
        <v>301</v>
      </c>
      <c r="E22" s="404" t="s">
        <v>302</v>
      </c>
      <c r="F22" s="355" t="s">
        <v>364</v>
      </c>
      <c r="G22" s="356" t="s">
        <v>365</v>
      </c>
      <c r="H22" s="356" t="s">
        <v>366</v>
      </c>
      <c r="I22" s="357" t="s">
        <v>367</v>
      </c>
      <c r="J22" s="352">
        <v>13289</v>
      </c>
      <c r="K22" s="358"/>
      <c r="L22" s="354"/>
    </row>
    <row r="23" spans="1:12" ht="25.5" x14ac:dyDescent="0.25">
      <c r="A23" s="354">
        <v>21</v>
      </c>
      <c r="B23" s="348" t="s">
        <v>299</v>
      </c>
      <c r="C23" s="348" t="s">
        <v>300</v>
      </c>
      <c r="D23" s="404" t="s">
        <v>301</v>
      </c>
      <c r="E23" s="404" t="s">
        <v>302</v>
      </c>
      <c r="F23" s="355" t="s">
        <v>368</v>
      </c>
      <c r="G23" s="356" t="s">
        <v>369</v>
      </c>
      <c r="H23" s="356" t="s">
        <v>370</v>
      </c>
      <c r="I23" s="357" t="s">
        <v>354</v>
      </c>
      <c r="J23" s="352">
        <v>10426</v>
      </c>
      <c r="K23" s="358"/>
      <c r="L23" s="354"/>
    </row>
    <row r="24" spans="1:12" ht="25.5" x14ac:dyDescent="0.25">
      <c r="A24" s="354">
        <v>22</v>
      </c>
      <c r="B24" s="348" t="s">
        <v>299</v>
      </c>
      <c r="C24" s="348" t="s">
        <v>300</v>
      </c>
      <c r="D24" s="404" t="s">
        <v>301</v>
      </c>
      <c r="E24" s="404" t="s">
        <v>302</v>
      </c>
      <c r="F24" s="355" t="s">
        <v>371</v>
      </c>
      <c r="G24" s="356" t="s">
        <v>372</v>
      </c>
      <c r="H24" s="356" t="s">
        <v>373</v>
      </c>
      <c r="I24" s="357" t="s">
        <v>367</v>
      </c>
      <c r="J24" s="352">
        <v>9202</v>
      </c>
      <c r="K24" s="358"/>
      <c r="L24" s="354"/>
    </row>
    <row r="25" spans="1:12" ht="25.5" x14ac:dyDescent="0.25">
      <c r="A25" s="354">
        <v>23</v>
      </c>
      <c r="B25" s="348" t="s">
        <v>299</v>
      </c>
      <c r="C25" s="348" t="s">
        <v>300</v>
      </c>
      <c r="D25" s="404" t="s">
        <v>301</v>
      </c>
      <c r="E25" s="404" t="s">
        <v>302</v>
      </c>
      <c r="F25" s="355" t="s">
        <v>374</v>
      </c>
      <c r="G25" s="356" t="s">
        <v>375</v>
      </c>
      <c r="H25" s="356" t="s">
        <v>376</v>
      </c>
      <c r="I25" s="357" t="s">
        <v>377</v>
      </c>
      <c r="J25" s="352">
        <v>18978</v>
      </c>
      <c r="K25" s="358"/>
      <c r="L25" s="354"/>
    </row>
    <row r="26" spans="1:12" ht="25.5" x14ac:dyDescent="0.25">
      <c r="A26" s="354">
        <v>24</v>
      </c>
      <c r="B26" s="348" t="s">
        <v>299</v>
      </c>
      <c r="C26" s="348" t="s">
        <v>300</v>
      </c>
      <c r="D26" s="404" t="s">
        <v>301</v>
      </c>
      <c r="E26" s="404" t="s">
        <v>302</v>
      </c>
      <c r="F26" s="355" t="s">
        <v>378</v>
      </c>
      <c r="G26" s="356" t="s">
        <v>379</v>
      </c>
      <c r="H26" s="356" t="s">
        <v>380</v>
      </c>
      <c r="I26" s="357" t="s">
        <v>377</v>
      </c>
      <c r="J26" s="352">
        <v>16623</v>
      </c>
      <c r="K26" s="358"/>
      <c r="L26" s="354"/>
    </row>
    <row r="27" spans="1:12" ht="38.25" x14ac:dyDescent="0.25">
      <c r="A27" s="354">
        <v>25</v>
      </c>
      <c r="B27" s="348" t="s">
        <v>299</v>
      </c>
      <c r="C27" s="348" t="s">
        <v>300</v>
      </c>
      <c r="D27" s="404" t="s">
        <v>301</v>
      </c>
      <c r="E27" s="404" t="s">
        <v>302</v>
      </c>
      <c r="F27" s="355" t="s">
        <v>381</v>
      </c>
      <c r="G27" s="356" t="s">
        <v>382</v>
      </c>
      <c r="H27" s="356" t="s">
        <v>383</v>
      </c>
      <c r="I27" s="357" t="s">
        <v>377</v>
      </c>
      <c r="J27" s="352">
        <v>11851</v>
      </c>
      <c r="K27" s="358"/>
      <c r="L27" s="354"/>
    </row>
    <row r="28" spans="1:12" ht="38.25" x14ac:dyDescent="0.25">
      <c r="A28" s="354">
        <v>26</v>
      </c>
      <c r="B28" s="348" t="s">
        <v>299</v>
      </c>
      <c r="C28" s="348" t="s">
        <v>300</v>
      </c>
      <c r="D28" s="404" t="s">
        <v>301</v>
      </c>
      <c r="E28" s="404" t="s">
        <v>302</v>
      </c>
      <c r="F28" s="355" t="s">
        <v>384</v>
      </c>
      <c r="G28" s="356" t="s">
        <v>385</v>
      </c>
      <c r="H28" s="356" t="s">
        <v>386</v>
      </c>
      <c r="I28" s="357" t="s">
        <v>377</v>
      </c>
      <c r="J28" s="352">
        <v>17587</v>
      </c>
      <c r="K28" s="358"/>
      <c r="L28" s="354"/>
    </row>
    <row r="29" spans="1:12" ht="25.5" x14ac:dyDescent="0.25">
      <c r="A29" s="354">
        <v>27</v>
      </c>
      <c r="B29" s="348" t="s">
        <v>299</v>
      </c>
      <c r="C29" s="348" t="s">
        <v>300</v>
      </c>
      <c r="D29" s="404" t="s">
        <v>301</v>
      </c>
      <c r="E29" s="404" t="s">
        <v>302</v>
      </c>
      <c r="F29" s="355" t="s">
        <v>387</v>
      </c>
      <c r="G29" s="356" t="s">
        <v>388</v>
      </c>
      <c r="H29" s="356" t="s">
        <v>389</v>
      </c>
      <c r="I29" s="357" t="s">
        <v>377</v>
      </c>
      <c r="J29" s="352">
        <v>18504</v>
      </c>
      <c r="K29" s="358"/>
      <c r="L29" s="354"/>
    </row>
    <row r="30" spans="1:12" ht="25.5" x14ac:dyDescent="0.25">
      <c r="A30" s="354">
        <v>28</v>
      </c>
      <c r="B30" s="348" t="s">
        <v>299</v>
      </c>
      <c r="C30" s="348" t="s">
        <v>300</v>
      </c>
      <c r="D30" s="404" t="s">
        <v>301</v>
      </c>
      <c r="E30" s="404" t="s">
        <v>302</v>
      </c>
      <c r="F30" s="355" t="s">
        <v>390</v>
      </c>
      <c r="G30" s="356" t="s">
        <v>391</v>
      </c>
      <c r="H30" s="356" t="s">
        <v>392</v>
      </c>
      <c r="I30" s="357" t="s">
        <v>393</v>
      </c>
      <c r="J30" s="352">
        <v>18400</v>
      </c>
      <c r="K30" s="358"/>
      <c r="L30" s="354"/>
    </row>
    <row r="31" spans="1:12" ht="51" x14ac:dyDescent="0.25">
      <c r="A31" s="354">
        <v>29</v>
      </c>
      <c r="B31" s="348" t="s">
        <v>299</v>
      </c>
      <c r="C31" s="348" t="s">
        <v>300</v>
      </c>
      <c r="D31" s="404" t="s">
        <v>301</v>
      </c>
      <c r="E31" s="404" t="s">
        <v>302</v>
      </c>
      <c r="F31" s="355" t="s">
        <v>394</v>
      </c>
      <c r="G31" s="356" t="s">
        <v>395</v>
      </c>
      <c r="H31" s="356" t="s">
        <v>396</v>
      </c>
      <c r="I31" s="357" t="s">
        <v>393</v>
      </c>
      <c r="J31" s="352">
        <v>17276</v>
      </c>
      <c r="K31" s="358"/>
      <c r="L31" s="354"/>
    </row>
    <row r="32" spans="1:12" ht="38.25" x14ac:dyDescent="0.25">
      <c r="A32" s="354">
        <v>30</v>
      </c>
      <c r="B32" s="348" t="s">
        <v>299</v>
      </c>
      <c r="C32" s="348" t="s">
        <v>300</v>
      </c>
      <c r="D32" s="404" t="s">
        <v>301</v>
      </c>
      <c r="E32" s="404" t="s">
        <v>302</v>
      </c>
      <c r="F32" s="355" t="s">
        <v>397</v>
      </c>
      <c r="G32" s="356" t="s">
        <v>398</v>
      </c>
      <c r="H32" s="356" t="s">
        <v>399</v>
      </c>
      <c r="I32" s="357" t="s">
        <v>377</v>
      </c>
      <c r="J32" s="352">
        <v>9119</v>
      </c>
      <c r="K32" s="358"/>
      <c r="L32" s="354"/>
    </row>
    <row r="33" spans="1:12" ht="38.25" x14ac:dyDescent="0.25">
      <c r="A33" s="354">
        <v>31</v>
      </c>
      <c r="B33" s="348" t="s">
        <v>299</v>
      </c>
      <c r="C33" s="348" t="s">
        <v>300</v>
      </c>
      <c r="D33" s="404" t="s">
        <v>301</v>
      </c>
      <c r="E33" s="404" t="s">
        <v>302</v>
      </c>
      <c r="F33" s="355" t="s">
        <v>400</v>
      </c>
      <c r="G33" s="356" t="s">
        <v>401</v>
      </c>
      <c r="H33" s="356" t="s">
        <v>402</v>
      </c>
      <c r="I33" s="357" t="s">
        <v>377</v>
      </c>
      <c r="J33" s="352">
        <v>15719</v>
      </c>
      <c r="K33" s="358"/>
      <c r="L33" s="354"/>
    </row>
    <row r="34" spans="1:12" ht="38.25" x14ac:dyDescent="0.25">
      <c r="A34" s="354">
        <v>32</v>
      </c>
      <c r="B34" s="348" t="s">
        <v>299</v>
      </c>
      <c r="C34" s="348" t="s">
        <v>300</v>
      </c>
      <c r="D34" s="404" t="s">
        <v>301</v>
      </c>
      <c r="E34" s="404" t="s">
        <v>302</v>
      </c>
      <c r="F34" s="355" t="s">
        <v>403</v>
      </c>
      <c r="G34" s="356" t="s">
        <v>404</v>
      </c>
      <c r="H34" s="356" t="s">
        <v>405</v>
      </c>
      <c r="I34" s="357" t="s">
        <v>377</v>
      </c>
      <c r="J34" s="352">
        <v>12774</v>
      </c>
      <c r="K34" s="358"/>
      <c r="L34" s="354"/>
    </row>
    <row r="35" spans="1:12" ht="89.25" x14ac:dyDescent="0.25">
      <c r="A35" s="354">
        <v>33</v>
      </c>
      <c r="B35" s="348" t="s">
        <v>299</v>
      </c>
      <c r="C35" s="348" t="s">
        <v>300</v>
      </c>
      <c r="D35" s="404" t="s">
        <v>301</v>
      </c>
      <c r="E35" s="404" t="s">
        <v>302</v>
      </c>
      <c r="F35" s="355" t="s">
        <v>406</v>
      </c>
      <c r="G35" s="356" t="s">
        <v>407</v>
      </c>
      <c r="H35" s="356" t="s">
        <v>408</v>
      </c>
      <c r="I35" s="357" t="s">
        <v>393</v>
      </c>
      <c r="J35" s="352">
        <v>13127</v>
      </c>
      <c r="K35" s="358"/>
      <c r="L35" s="354"/>
    </row>
    <row r="36" spans="1:12" ht="51" x14ac:dyDescent="0.25">
      <c r="A36" s="354">
        <v>34</v>
      </c>
      <c r="B36" s="348" t="s">
        <v>299</v>
      </c>
      <c r="C36" s="348" t="s">
        <v>300</v>
      </c>
      <c r="D36" s="404" t="s">
        <v>301</v>
      </c>
      <c r="E36" s="404" t="s">
        <v>302</v>
      </c>
      <c r="F36" s="355" t="s">
        <v>409</v>
      </c>
      <c r="G36" s="356" t="s">
        <v>410</v>
      </c>
      <c r="H36" s="356" t="s">
        <v>411</v>
      </c>
      <c r="I36" s="357" t="s">
        <v>393</v>
      </c>
      <c r="J36" s="352">
        <v>12846</v>
      </c>
      <c r="K36" s="358"/>
      <c r="L36" s="354"/>
    </row>
    <row r="37" spans="1:12" ht="38.25" x14ac:dyDescent="0.25">
      <c r="A37" s="354">
        <v>35</v>
      </c>
      <c r="B37" s="348" t="s">
        <v>299</v>
      </c>
      <c r="C37" s="348" t="s">
        <v>300</v>
      </c>
      <c r="D37" s="404" t="s">
        <v>301</v>
      </c>
      <c r="E37" s="404" t="s">
        <v>302</v>
      </c>
      <c r="F37" s="355" t="s">
        <v>412</v>
      </c>
      <c r="G37" s="356" t="s">
        <v>413</v>
      </c>
      <c r="H37" s="356" t="s">
        <v>414</v>
      </c>
      <c r="I37" s="357" t="s">
        <v>377</v>
      </c>
      <c r="J37" s="352">
        <v>6888</v>
      </c>
      <c r="K37" s="358"/>
      <c r="L37" s="354"/>
    </row>
    <row r="38" spans="1:12" ht="38.25" x14ac:dyDescent="0.25">
      <c r="A38" s="354">
        <v>36</v>
      </c>
      <c r="B38" s="348" t="s">
        <v>299</v>
      </c>
      <c r="C38" s="348" t="s">
        <v>300</v>
      </c>
      <c r="D38" s="404" t="s">
        <v>301</v>
      </c>
      <c r="E38" s="404" t="s">
        <v>302</v>
      </c>
      <c r="F38" s="355" t="s">
        <v>415</v>
      </c>
      <c r="G38" s="356" t="s">
        <v>416</v>
      </c>
      <c r="H38" s="356" t="s">
        <v>417</v>
      </c>
      <c r="I38" s="357" t="s">
        <v>306</v>
      </c>
      <c r="J38" s="352">
        <v>3670</v>
      </c>
      <c r="K38" s="358"/>
      <c r="L38" s="354"/>
    </row>
    <row r="39" spans="1:12" ht="38.25" x14ac:dyDescent="0.25">
      <c r="A39" s="354">
        <v>37</v>
      </c>
      <c r="B39" s="348" t="s">
        <v>299</v>
      </c>
      <c r="C39" s="348" t="s">
        <v>418</v>
      </c>
      <c r="D39" s="404" t="s">
        <v>301</v>
      </c>
      <c r="E39" s="404" t="s">
        <v>302</v>
      </c>
      <c r="F39" s="355" t="s">
        <v>419</v>
      </c>
      <c r="G39" s="356" t="s">
        <v>420</v>
      </c>
      <c r="H39" s="356" t="s">
        <v>421</v>
      </c>
      <c r="I39" s="357" t="s">
        <v>326</v>
      </c>
      <c r="J39" s="352">
        <v>3233</v>
      </c>
      <c r="K39" s="358"/>
      <c r="L39" s="354"/>
    </row>
    <row r="40" spans="1:12" ht="25.5" x14ac:dyDescent="0.25">
      <c r="A40" s="354">
        <v>38</v>
      </c>
      <c r="B40" s="348" t="s">
        <v>299</v>
      </c>
      <c r="C40" s="348" t="s">
        <v>418</v>
      </c>
      <c r="D40" s="404" t="s">
        <v>301</v>
      </c>
      <c r="E40" s="404" t="s">
        <v>302</v>
      </c>
      <c r="F40" s="355" t="s">
        <v>422</v>
      </c>
      <c r="G40" s="356" t="s">
        <v>423</v>
      </c>
      <c r="H40" s="356" t="s">
        <v>424</v>
      </c>
      <c r="I40" s="357" t="s">
        <v>326</v>
      </c>
      <c r="J40" s="352">
        <v>6685</v>
      </c>
      <c r="K40" s="358"/>
      <c r="L40" s="354"/>
    </row>
    <row r="41" spans="1:12" ht="38.25" x14ac:dyDescent="0.25">
      <c r="A41" s="354">
        <v>39</v>
      </c>
      <c r="B41" s="348" t="s">
        <v>299</v>
      </c>
      <c r="C41" s="348" t="s">
        <v>418</v>
      </c>
      <c r="D41" s="404" t="s">
        <v>301</v>
      </c>
      <c r="E41" s="404" t="s">
        <v>302</v>
      </c>
      <c r="F41" s="355" t="s">
        <v>425</v>
      </c>
      <c r="G41" s="356" t="s">
        <v>426</v>
      </c>
      <c r="H41" s="356" t="s">
        <v>427</v>
      </c>
      <c r="I41" s="357" t="s">
        <v>326</v>
      </c>
      <c r="J41" s="352">
        <v>3393</v>
      </c>
      <c r="K41" s="358"/>
      <c r="L41" s="354"/>
    </row>
    <row r="42" spans="1:12" ht="38.25" x14ac:dyDescent="0.25">
      <c r="A42" s="354">
        <v>40</v>
      </c>
      <c r="B42" s="348" t="s">
        <v>299</v>
      </c>
      <c r="C42" s="348" t="s">
        <v>418</v>
      </c>
      <c r="D42" s="404" t="s">
        <v>301</v>
      </c>
      <c r="E42" s="404" t="s">
        <v>302</v>
      </c>
      <c r="F42" s="355" t="s">
        <v>428</v>
      </c>
      <c r="G42" s="356" t="s">
        <v>429</v>
      </c>
      <c r="H42" s="356" t="s">
        <v>430</v>
      </c>
      <c r="I42" s="357" t="s">
        <v>326</v>
      </c>
      <c r="J42" s="352">
        <v>548</v>
      </c>
      <c r="K42" s="358"/>
      <c r="L42" s="354"/>
    </row>
    <row r="43" spans="1:12" ht="38.25" x14ac:dyDescent="0.25">
      <c r="A43" s="354">
        <v>41</v>
      </c>
      <c r="B43" s="348" t="s">
        <v>299</v>
      </c>
      <c r="C43" s="348" t="s">
        <v>418</v>
      </c>
      <c r="D43" s="404" t="s">
        <v>301</v>
      </c>
      <c r="E43" s="404" t="s">
        <v>302</v>
      </c>
      <c r="F43" s="355" t="s">
        <v>431</v>
      </c>
      <c r="G43" s="356" t="s">
        <v>432</v>
      </c>
      <c r="H43" s="356" t="s">
        <v>433</v>
      </c>
      <c r="I43" s="357" t="s">
        <v>434</v>
      </c>
      <c r="J43" s="352">
        <v>5280</v>
      </c>
      <c r="K43" s="358"/>
      <c r="L43" s="354"/>
    </row>
    <row r="44" spans="1:12" ht="25.5" x14ac:dyDescent="0.25">
      <c r="A44" s="354">
        <v>42</v>
      </c>
      <c r="B44" s="348" t="s">
        <v>299</v>
      </c>
      <c r="C44" s="348" t="s">
        <v>418</v>
      </c>
      <c r="D44" s="404" t="s">
        <v>301</v>
      </c>
      <c r="E44" s="404" t="s">
        <v>302</v>
      </c>
      <c r="F44" s="355" t="s">
        <v>435</v>
      </c>
      <c r="G44" s="356" t="s">
        <v>436</v>
      </c>
      <c r="H44" s="356" t="s">
        <v>437</v>
      </c>
      <c r="I44" s="357" t="s">
        <v>393</v>
      </c>
      <c r="J44" s="352">
        <v>5808</v>
      </c>
      <c r="K44" s="358"/>
      <c r="L44" s="354"/>
    </row>
    <row r="45" spans="1:12" ht="25.5" x14ac:dyDescent="0.25">
      <c r="A45" s="354">
        <v>43</v>
      </c>
      <c r="B45" s="348" t="s">
        <v>299</v>
      </c>
      <c r="C45" s="348" t="s">
        <v>418</v>
      </c>
      <c r="D45" s="404" t="s">
        <v>301</v>
      </c>
      <c r="E45" s="404" t="s">
        <v>302</v>
      </c>
      <c r="F45" s="355" t="s">
        <v>438</v>
      </c>
      <c r="G45" s="356" t="s">
        <v>439</v>
      </c>
      <c r="H45" s="356" t="s">
        <v>440</v>
      </c>
      <c r="I45" s="357" t="s">
        <v>393</v>
      </c>
      <c r="J45" s="352">
        <v>9064</v>
      </c>
      <c r="K45" s="358"/>
      <c r="L45" s="354"/>
    </row>
    <row r="46" spans="1:12" ht="38.25" x14ac:dyDescent="0.25">
      <c r="A46" s="354">
        <v>44</v>
      </c>
      <c r="B46" s="348" t="s">
        <v>299</v>
      </c>
      <c r="C46" s="348" t="s">
        <v>418</v>
      </c>
      <c r="D46" s="404" t="s">
        <v>301</v>
      </c>
      <c r="E46" s="404" t="s">
        <v>302</v>
      </c>
      <c r="F46" s="355" t="s">
        <v>441</v>
      </c>
      <c r="G46" s="356" t="s">
        <v>442</v>
      </c>
      <c r="H46" s="356" t="s">
        <v>443</v>
      </c>
      <c r="I46" s="357" t="s">
        <v>393</v>
      </c>
      <c r="J46" s="352">
        <v>8019</v>
      </c>
      <c r="K46" s="358"/>
      <c r="L46" s="354"/>
    </row>
    <row r="47" spans="1:12" ht="51" x14ac:dyDescent="0.25">
      <c r="A47" s="354">
        <v>45</v>
      </c>
      <c r="B47" s="348" t="s">
        <v>299</v>
      </c>
      <c r="C47" s="348" t="s">
        <v>444</v>
      </c>
      <c r="D47" s="404" t="s">
        <v>301</v>
      </c>
      <c r="E47" s="404" t="s">
        <v>302</v>
      </c>
      <c r="F47" s="355" t="s">
        <v>445</v>
      </c>
      <c r="G47" s="356" t="s">
        <v>446</v>
      </c>
      <c r="H47" s="356" t="s">
        <v>447</v>
      </c>
      <c r="I47" s="357" t="s">
        <v>448</v>
      </c>
      <c r="J47" s="352">
        <v>31310</v>
      </c>
      <c r="K47" s="358"/>
      <c r="L47" s="354"/>
    </row>
    <row r="48" spans="1:12" ht="25.5" x14ac:dyDescent="0.25">
      <c r="A48" s="354">
        <v>46</v>
      </c>
      <c r="B48" s="348" t="s">
        <v>299</v>
      </c>
      <c r="C48" s="348" t="s">
        <v>444</v>
      </c>
      <c r="D48" s="404" t="s">
        <v>301</v>
      </c>
      <c r="E48" s="404" t="s">
        <v>302</v>
      </c>
      <c r="F48" s="355" t="s">
        <v>449</v>
      </c>
      <c r="G48" s="356" t="s">
        <v>450</v>
      </c>
      <c r="H48" s="356" t="s">
        <v>451</v>
      </c>
      <c r="I48" s="357" t="s">
        <v>448</v>
      </c>
      <c r="J48" s="352">
        <v>13356</v>
      </c>
      <c r="K48" s="358"/>
      <c r="L48" s="354"/>
    </row>
    <row r="49" spans="1:12" ht="38.25" x14ac:dyDescent="0.25">
      <c r="A49" s="354">
        <v>47</v>
      </c>
      <c r="B49" s="348" t="s">
        <v>299</v>
      </c>
      <c r="C49" s="348" t="s">
        <v>444</v>
      </c>
      <c r="D49" s="404" t="s">
        <v>301</v>
      </c>
      <c r="E49" s="404" t="s">
        <v>302</v>
      </c>
      <c r="F49" s="355" t="s">
        <v>452</v>
      </c>
      <c r="G49" s="356" t="s">
        <v>453</v>
      </c>
      <c r="H49" s="356" t="s">
        <v>454</v>
      </c>
      <c r="I49" s="357" t="s">
        <v>448</v>
      </c>
      <c r="J49" s="352">
        <v>29400</v>
      </c>
      <c r="K49" s="358"/>
      <c r="L49" s="354"/>
    </row>
    <row r="50" spans="1:12" ht="25.5" x14ac:dyDescent="0.25">
      <c r="A50" s="354">
        <v>48</v>
      </c>
      <c r="B50" s="348" t="s">
        <v>299</v>
      </c>
      <c r="C50" s="348" t="s">
        <v>444</v>
      </c>
      <c r="D50" s="404" t="s">
        <v>301</v>
      </c>
      <c r="E50" s="404" t="s">
        <v>302</v>
      </c>
      <c r="F50" s="355" t="s">
        <v>455</v>
      </c>
      <c r="G50" s="356" t="s">
        <v>456</v>
      </c>
      <c r="H50" s="356" t="s">
        <v>457</v>
      </c>
      <c r="I50" s="357" t="s">
        <v>448</v>
      </c>
      <c r="J50" s="352">
        <v>10100</v>
      </c>
      <c r="K50" s="358"/>
      <c r="L50" s="354"/>
    </row>
    <row r="51" spans="1:12" ht="25.5" x14ac:dyDescent="0.25">
      <c r="A51" s="354">
        <v>49</v>
      </c>
      <c r="B51" s="348" t="s">
        <v>299</v>
      </c>
      <c r="C51" s="348" t="s">
        <v>444</v>
      </c>
      <c r="D51" s="404" t="s">
        <v>301</v>
      </c>
      <c r="E51" s="404" t="s">
        <v>302</v>
      </c>
      <c r="F51" s="355" t="s">
        <v>458</v>
      </c>
      <c r="G51" s="356" t="s">
        <v>459</v>
      </c>
      <c r="H51" s="356" t="s">
        <v>460</v>
      </c>
      <c r="I51" s="357" t="s">
        <v>448</v>
      </c>
      <c r="J51" s="352">
        <v>22438</v>
      </c>
      <c r="K51" s="358"/>
      <c r="L51" s="354"/>
    </row>
    <row r="52" spans="1:12" ht="25.5" x14ac:dyDescent="0.25">
      <c r="A52" s="354">
        <v>50</v>
      </c>
      <c r="B52" s="348" t="s">
        <v>299</v>
      </c>
      <c r="C52" s="348" t="s">
        <v>444</v>
      </c>
      <c r="D52" s="404" t="s">
        <v>301</v>
      </c>
      <c r="E52" s="404" t="s">
        <v>302</v>
      </c>
      <c r="F52" s="355" t="s">
        <v>461</v>
      </c>
      <c r="G52" s="356" t="s">
        <v>410</v>
      </c>
      <c r="H52" s="356" t="s">
        <v>462</v>
      </c>
      <c r="I52" s="357" t="s">
        <v>448</v>
      </c>
      <c r="J52" s="352">
        <v>28863</v>
      </c>
      <c r="K52" s="358"/>
      <c r="L52" s="354"/>
    </row>
    <row r="53" spans="1:12" ht="38.25" x14ac:dyDescent="0.25">
      <c r="A53" s="354">
        <v>51</v>
      </c>
      <c r="B53" s="348" t="s">
        <v>299</v>
      </c>
      <c r="C53" s="348" t="s">
        <v>444</v>
      </c>
      <c r="D53" s="404" t="s">
        <v>301</v>
      </c>
      <c r="E53" s="404" t="s">
        <v>302</v>
      </c>
      <c r="F53" s="355" t="s">
        <v>463</v>
      </c>
      <c r="G53" s="356" t="s">
        <v>464</v>
      </c>
      <c r="H53" s="356" t="s">
        <v>465</v>
      </c>
      <c r="I53" s="357" t="s">
        <v>466</v>
      </c>
      <c r="J53" s="352">
        <v>36137</v>
      </c>
      <c r="K53" s="358"/>
      <c r="L53" s="354"/>
    </row>
    <row r="54" spans="1:12" ht="25.5" x14ac:dyDescent="0.25">
      <c r="A54" s="354">
        <v>52</v>
      </c>
      <c r="B54" s="348" t="s">
        <v>299</v>
      </c>
      <c r="C54" s="348" t="s">
        <v>444</v>
      </c>
      <c r="D54" s="404" t="s">
        <v>301</v>
      </c>
      <c r="E54" s="404" t="s">
        <v>302</v>
      </c>
      <c r="F54" s="355" t="s">
        <v>467</v>
      </c>
      <c r="G54" s="356" t="s">
        <v>468</v>
      </c>
      <c r="H54" s="356" t="s">
        <v>469</v>
      </c>
      <c r="I54" s="357" t="s">
        <v>470</v>
      </c>
      <c r="J54" s="352">
        <v>31000</v>
      </c>
      <c r="K54" s="358"/>
      <c r="L54" s="354"/>
    </row>
    <row r="55" spans="1:12" ht="38.25" x14ac:dyDescent="0.25">
      <c r="A55" s="354">
        <v>53</v>
      </c>
      <c r="B55" s="348" t="s">
        <v>299</v>
      </c>
      <c r="C55" s="348" t="s">
        <v>444</v>
      </c>
      <c r="D55" s="404" t="s">
        <v>301</v>
      </c>
      <c r="E55" s="404" t="s">
        <v>302</v>
      </c>
      <c r="F55" s="355" t="s">
        <v>471</v>
      </c>
      <c r="G55" s="356" t="s">
        <v>472</v>
      </c>
      <c r="H55" s="356" t="s">
        <v>473</v>
      </c>
      <c r="I55" s="357" t="s">
        <v>470</v>
      </c>
      <c r="J55" s="352">
        <v>19050</v>
      </c>
      <c r="K55" s="358"/>
      <c r="L55" s="354"/>
    </row>
    <row r="56" spans="1:12" ht="38.25" x14ac:dyDescent="0.25">
      <c r="A56" s="354">
        <v>54</v>
      </c>
      <c r="B56" s="348" t="s">
        <v>299</v>
      </c>
      <c r="C56" s="348" t="s">
        <v>444</v>
      </c>
      <c r="D56" s="404" t="s">
        <v>301</v>
      </c>
      <c r="E56" s="404" t="s">
        <v>302</v>
      </c>
      <c r="F56" s="355" t="s">
        <v>474</v>
      </c>
      <c r="G56" s="356" t="s">
        <v>475</v>
      </c>
      <c r="H56" s="356" t="s">
        <v>476</v>
      </c>
      <c r="I56" s="357" t="s">
        <v>477</v>
      </c>
      <c r="J56" s="352">
        <v>46506</v>
      </c>
      <c r="K56" s="358"/>
      <c r="L56" s="354"/>
    </row>
    <row r="57" spans="1:12" ht="63.75" x14ac:dyDescent="0.25">
      <c r="A57" s="354">
        <v>55</v>
      </c>
      <c r="B57" s="348" t="s">
        <v>299</v>
      </c>
      <c r="C57" s="348" t="s">
        <v>444</v>
      </c>
      <c r="D57" s="404" t="s">
        <v>301</v>
      </c>
      <c r="E57" s="405" t="s">
        <v>302</v>
      </c>
      <c r="F57" s="355" t="s">
        <v>478</v>
      </c>
      <c r="G57" s="356" t="s">
        <v>479</v>
      </c>
      <c r="H57" s="356" t="s">
        <v>480</v>
      </c>
      <c r="I57" s="357" t="s">
        <v>481</v>
      </c>
      <c r="J57" s="352">
        <v>34477</v>
      </c>
      <c r="K57" s="358"/>
      <c r="L57" s="354"/>
    </row>
    <row r="58" spans="1:12" ht="25.5" x14ac:dyDescent="0.25">
      <c r="A58" s="354">
        <v>56</v>
      </c>
      <c r="B58" s="348" t="s">
        <v>299</v>
      </c>
      <c r="C58" s="348" t="s">
        <v>444</v>
      </c>
      <c r="D58" s="404" t="s">
        <v>301</v>
      </c>
      <c r="E58" s="405" t="s">
        <v>302</v>
      </c>
      <c r="F58" s="355" t="s">
        <v>482</v>
      </c>
      <c r="G58" s="356" t="s">
        <v>483</v>
      </c>
      <c r="H58" s="356" t="s">
        <v>484</v>
      </c>
      <c r="I58" s="357" t="s">
        <v>485</v>
      </c>
      <c r="J58" s="352">
        <v>9350</v>
      </c>
      <c r="K58" s="358"/>
      <c r="L58" s="354"/>
    </row>
    <row r="59" spans="1:12" ht="63.75" x14ac:dyDescent="0.25">
      <c r="A59" s="354">
        <v>57</v>
      </c>
      <c r="B59" s="348" t="s">
        <v>299</v>
      </c>
      <c r="C59" s="348" t="s">
        <v>444</v>
      </c>
      <c r="D59" s="404" t="s">
        <v>301</v>
      </c>
      <c r="E59" s="405" t="s">
        <v>302</v>
      </c>
      <c r="F59" s="355" t="s">
        <v>486</v>
      </c>
      <c r="G59" s="356" t="s">
        <v>487</v>
      </c>
      <c r="H59" s="356" t="s">
        <v>488</v>
      </c>
      <c r="I59" s="357" t="s">
        <v>485</v>
      </c>
      <c r="J59" s="352">
        <v>10392</v>
      </c>
      <c r="K59" s="358"/>
      <c r="L59" s="354"/>
    </row>
    <row r="60" spans="1:12" ht="25.5" x14ac:dyDescent="0.25">
      <c r="A60" s="354">
        <v>58</v>
      </c>
      <c r="B60" s="348" t="s">
        <v>299</v>
      </c>
      <c r="C60" s="348" t="s">
        <v>444</v>
      </c>
      <c r="D60" s="404" t="s">
        <v>301</v>
      </c>
      <c r="E60" s="405" t="s">
        <v>302</v>
      </c>
      <c r="F60" s="355" t="s">
        <v>489</v>
      </c>
      <c r="G60" s="356" t="s">
        <v>490</v>
      </c>
      <c r="H60" s="356" t="s">
        <v>491</v>
      </c>
      <c r="I60" s="357" t="s">
        <v>485</v>
      </c>
      <c r="J60" s="352">
        <v>40902</v>
      </c>
      <c r="K60" s="358"/>
      <c r="L60" s="354"/>
    </row>
    <row r="61" spans="1:12" ht="76.5" x14ac:dyDescent="0.25">
      <c r="A61" s="354">
        <v>59</v>
      </c>
      <c r="B61" s="348" t="s">
        <v>299</v>
      </c>
      <c r="C61" s="348" t="s">
        <v>444</v>
      </c>
      <c r="D61" s="404" t="s">
        <v>301</v>
      </c>
      <c r="E61" s="405" t="s">
        <v>302</v>
      </c>
      <c r="F61" s="355" t="s">
        <v>492</v>
      </c>
      <c r="G61" s="356" t="s">
        <v>413</v>
      </c>
      <c r="H61" s="356" t="s">
        <v>493</v>
      </c>
      <c r="I61" s="357" t="s">
        <v>485</v>
      </c>
      <c r="J61" s="352">
        <v>9650</v>
      </c>
      <c r="K61" s="358"/>
      <c r="L61" s="354"/>
    </row>
    <row r="62" spans="1:12" ht="25.5" x14ac:dyDescent="0.25">
      <c r="A62" s="354">
        <v>60</v>
      </c>
      <c r="B62" s="348" t="s">
        <v>299</v>
      </c>
      <c r="C62" s="348" t="s">
        <v>444</v>
      </c>
      <c r="D62" s="404" t="s">
        <v>301</v>
      </c>
      <c r="E62" s="405" t="s">
        <v>302</v>
      </c>
      <c r="F62" s="355" t="s">
        <v>494</v>
      </c>
      <c r="G62" s="356" t="s">
        <v>401</v>
      </c>
      <c r="H62" s="356" t="s">
        <v>495</v>
      </c>
      <c r="I62" s="357" t="s">
        <v>485</v>
      </c>
      <c r="J62" s="352">
        <v>38034</v>
      </c>
      <c r="K62" s="358"/>
      <c r="L62" s="354"/>
    </row>
    <row r="63" spans="1:12" ht="38.25" x14ac:dyDescent="0.25">
      <c r="A63" s="354">
        <v>61</v>
      </c>
      <c r="B63" s="348" t="s">
        <v>299</v>
      </c>
      <c r="C63" s="348" t="s">
        <v>444</v>
      </c>
      <c r="D63" s="404" t="s">
        <v>301</v>
      </c>
      <c r="E63" s="405" t="s">
        <v>302</v>
      </c>
      <c r="F63" s="355" t="s">
        <v>496</v>
      </c>
      <c r="G63" s="356" t="s">
        <v>497</v>
      </c>
      <c r="H63" s="356" t="s">
        <v>498</v>
      </c>
      <c r="I63" s="357" t="s">
        <v>470</v>
      </c>
      <c r="J63" s="352">
        <v>6700</v>
      </c>
      <c r="K63" s="358"/>
      <c r="L63" s="356" t="s">
        <v>499</v>
      </c>
    </row>
    <row r="64" spans="1:12" ht="38.25" x14ac:dyDescent="0.25">
      <c r="A64" s="354">
        <v>62</v>
      </c>
      <c r="B64" s="348" t="s">
        <v>299</v>
      </c>
      <c r="C64" s="348" t="s">
        <v>444</v>
      </c>
      <c r="D64" s="404" t="s">
        <v>301</v>
      </c>
      <c r="E64" s="405" t="s">
        <v>302</v>
      </c>
      <c r="F64" s="355" t="s">
        <v>500</v>
      </c>
      <c r="G64" s="356" t="s">
        <v>501</v>
      </c>
      <c r="H64" s="356" t="s">
        <v>502</v>
      </c>
      <c r="I64" s="357" t="s">
        <v>470</v>
      </c>
      <c r="J64" s="352">
        <v>18401</v>
      </c>
      <c r="K64" s="358"/>
      <c r="L64" s="356" t="s">
        <v>499</v>
      </c>
    </row>
    <row r="65" spans="1:12" ht="38.25" x14ac:dyDescent="0.25">
      <c r="A65" s="354">
        <v>63</v>
      </c>
      <c r="B65" s="348" t="s">
        <v>299</v>
      </c>
      <c r="C65" s="348" t="s">
        <v>444</v>
      </c>
      <c r="D65" s="404" t="s">
        <v>301</v>
      </c>
      <c r="E65" s="405" t="s">
        <v>302</v>
      </c>
      <c r="F65" s="355" t="s">
        <v>503</v>
      </c>
      <c r="G65" s="356" t="s">
        <v>504</v>
      </c>
      <c r="H65" s="356" t="s">
        <v>505</v>
      </c>
      <c r="I65" s="357" t="s">
        <v>477</v>
      </c>
      <c r="J65" s="352">
        <v>4025</v>
      </c>
      <c r="K65" s="358"/>
      <c r="L65" s="356" t="s">
        <v>499</v>
      </c>
    </row>
    <row r="66" spans="1:12" ht="38.25" x14ac:dyDescent="0.25">
      <c r="A66" s="354">
        <v>64</v>
      </c>
      <c r="B66" s="348" t="s">
        <v>299</v>
      </c>
      <c r="C66" s="348" t="s">
        <v>444</v>
      </c>
      <c r="D66" s="404" t="s">
        <v>301</v>
      </c>
      <c r="E66" s="405" t="s">
        <v>302</v>
      </c>
      <c r="F66" s="355" t="s">
        <v>506</v>
      </c>
      <c r="G66" s="356" t="s">
        <v>507</v>
      </c>
      <c r="H66" s="356" t="s">
        <v>508</v>
      </c>
      <c r="I66" s="357" t="s">
        <v>509</v>
      </c>
      <c r="J66" s="352">
        <v>5383</v>
      </c>
      <c r="K66" s="358"/>
      <c r="L66" s="356" t="s">
        <v>499</v>
      </c>
    </row>
    <row r="67" spans="1:12" ht="38.25" x14ac:dyDescent="0.25">
      <c r="A67" s="354">
        <v>65</v>
      </c>
      <c r="B67" s="348" t="s">
        <v>299</v>
      </c>
      <c r="C67" s="348" t="s">
        <v>444</v>
      </c>
      <c r="D67" s="404" t="s">
        <v>301</v>
      </c>
      <c r="E67" s="405" t="s">
        <v>302</v>
      </c>
      <c r="F67" s="355" t="s">
        <v>510</v>
      </c>
      <c r="G67" s="356" t="s">
        <v>511</v>
      </c>
      <c r="H67" s="356" t="s">
        <v>512</v>
      </c>
      <c r="I67" s="357" t="s">
        <v>509</v>
      </c>
      <c r="J67" s="352">
        <v>13700</v>
      </c>
      <c r="K67" s="358"/>
      <c r="L67" s="356" t="s">
        <v>499</v>
      </c>
    </row>
    <row r="68" spans="1:12" ht="26.25" thickBot="1" x14ac:dyDescent="0.3">
      <c r="A68" s="359">
        <v>66</v>
      </c>
      <c r="B68" s="359" t="s">
        <v>299</v>
      </c>
      <c r="C68" s="359" t="s">
        <v>444</v>
      </c>
      <c r="D68" s="406" t="s">
        <v>301</v>
      </c>
      <c r="E68" s="406" t="s">
        <v>302</v>
      </c>
      <c r="F68" s="360" t="s">
        <v>513</v>
      </c>
      <c r="G68" s="361" t="s">
        <v>514</v>
      </c>
      <c r="H68" s="361" t="s">
        <v>515</v>
      </c>
      <c r="I68" s="362" t="s">
        <v>516</v>
      </c>
      <c r="J68" s="352">
        <v>3750</v>
      </c>
      <c r="K68" s="363"/>
      <c r="L68" s="359"/>
    </row>
    <row r="69" spans="1:12" ht="26.25" thickTop="1" x14ac:dyDescent="0.25">
      <c r="A69" s="348">
        <v>67</v>
      </c>
      <c r="B69" s="348" t="s">
        <v>299</v>
      </c>
      <c r="C69" s="350" t="s">
        <v>517</v>
      </c>
      <c r="D69" s="404" t="s">
        <v>301</v>
      </c>
      <c r="E69" s="404" t="s">
        <v>302</v>
      </c>
      <c r="F69" s="349" t="s">
        <v>518</v>
      </c>
      <c r="G69" s="350" t="s">
        <v>519</v>
      </c>
      <c r="H69" s="350" t="s">
        <v>520</v>
      </c>
      <c r="I69" s="351">
        <v>2023</v>
      </c>
      <c r="J69" s="352">
        <v>3986</v>
      </c>
      <c r="K69" s="353"/>
      <c r="L69" s="348"/>
    </row>
    <row r="70" spans="1:12" ht="25.5" x14ac:dyDescent="0.25">
      <c r="A70" s="348">
        <v>68</v>
      </c>
      <c r="B70" s="348" t="s">
        <v>299</v>
      </c>
      <c r="C70" s="350" t="s">
        <v>521</v>
      </c>
      <c r="D70" s="404" t="s">
        <v>301</v>
      </c>
      <c r="E70" s="404" t="s">
        <v>302</v>
      </c>
      <c r="F70" s="349"/>
      <c r="G70" s="350" t="s">
        <v>522</v>
      </c>
      <c r="H70" s="350" t="s">
        <v>523</v>
      </c>
      <c r="I70" s="351" t="s">
        <v>524</v>
      </c>
      <c r="J70" s="352">
        <v>3500</v>
      </c>
      <c r="K70" s="353"/>
      <c r="L70" s="348"/>
    </row>
    <row r="71" spans="1:12" ht="25.5" x14ac:dyDescent="0.25">
      <c r="A71" s="348">
        <v>69</v>
      </c>
      <c r="B71" s="348" t="s">
        <v>299</v>
      </c>
      <c r="C71" s="350" t="s">
        <v>525</v>
      </c>
      <c r="D71" s="404" t="s">
        <v>301</v>
      </c>
      <c r="E71" s="404" t="s">
        <v>526</v>
      </c>
      <c r="F71" s="349" t="s">
        <v>527</v>
      </c>
      <c r="G71" s="350" t="s">
        <v>528</v>
      </c>
      <c r="H71" s="350" t="s">
        <v>529</v>
      </c>
      <c r="I71" s="351" t="s">
        <v>530</v>
      </c>
      <c r="J71" s="352">
        <v>59086.12</v>
      </c>
      <c r="K71" s="353"/>
      <c r="L71" s="348"/>
    </row>
    <row r="72" spans="1:12" ht="51" x14ac:dyDescent="0.25">
      <c r="A72" s="348">
        <v>70</v>
      </c>
      <c r="B72" s="348" t="s">
        <v>299</v>
      </c>
      <c r="C72" s="350" t="s">
        <v>531</v>
      </c>
      <c r="D72" s="404" t="s">
        <v>301</v>
      </c>
      <c r="E72" s="404" t="s">
        <v>526</v>
      </c>
      <c r="F72" s="349" t="s">
        <v>532</v>
      </c>
      <c r="G72" s="350" t="s">
        <v>533</v>
      </c>
      <c r="H72" s="350" t="s">
        <v>534</v>
      </c>
      <c r="I72" s="351" t="s">
        <v>535</v>
      </c>
      <c r="J72" s="352">
        <v>207356.61</v>
      </c>
      <c r="K72" s="353"/>
      <c r="L72" s="348"/>
    </row>
    <row r="73" spans="1:12" ht="63.75" x14ac:dyDescent="0.25">
      <c r="A73" s="348">
        <v>71</v>
      </c>
      <c r="B73" s="348" t="s">
        <v>299</v>
      </c>
      <c r="C73" s="350" t="s">
        <v>531</v>
      </c>
      <c r="D73" s="404" t="s">
        <v>301</v>
      </c>
      <c r="E73" s="404" t="s">
        <v>526</v>
      </c>
      <c r="F73" s="349" t="s">
        <v>536</v>
      </c>
      <c r="G73" s="350" t="s">
        <v>537</v>
      </c>
      <c r="H73" s="350" t="s">
        <v>538</v>
      </c>
      <c r="I73" s="351" t="s">
        <v>539</v>
      </c>
      <c r="J73" s="352">
        <v>88257.35</v>
      </c>
      <c r="K73" s="353"/>
      <c r="L73" s="348"/>
    </row>
    <row r="74" spans="1:12" ht="25.5" x14ac:dyDescent="0.25">
      <c r="A74" s="348">
        <v>72</v>
      </c>
      <c r="B74" s="348" t="s">
        <v>299</v>
      </c>
      <c r="C74" s="350" t="s">
        <v>540</v>
      </c>
      <c r="D74" s="404" t="s">
        <v>301</v>
      </c>
      <c r="E74" s="404" t="s">
        <v>541</v>
      </c>
      <c r="F74" s="349">
        <v>955576</v>
      </c>
      <c r="G74" s="350" t="s">
        <v>542</v>
      </c>
      <c r="H74" s="350" t="s">
        <v>543</v>
      </c>
      <c r="I74" s="351" t="s">
        <v>544</v>
      </c>
      <c r="J74" s="352">
        <v>34132.89</v>
      </c>
      <c r="K74" s="353"/>
      <c r="L74" s="348"/>
    </row>
    <row r="75" spans="1:12" ht="25.5" x14ac:dyDescent="0.25">
      <c r="A75" s="348">
        <v>73</v>
      </c>
      <c r="B75" s="348" t="s">
        <v>299</v>
      </c>
      <c r="C75" s="350" t="s">
        <v>540</v>
      </c>
      <c r="D75" s="407" t="s">
        <v>301</v>
      </c>
      <c r="E75" s="385" t="s">
        <v>541</v>
      </c>
      <c r="F75" s="364">
        <v>945478</v>
      </c>
      <c r="G75" s="350" t="s">
        <v>542</v>
      </c>
      <c r="H75" s="350" t="s">
        <v>545</v>
      </c>
      <c r="I75" s="351" t="s">
        <v>546</v>
      </c>
      <c r="J75" s="352">
        <f>13509+32880</f>
        <v>46389</v>
      </c>
      <c r="K75" s="357"/>
      <c r="L75" s="356"/>
    </row>
    <row r="76" spans="1:12" ht="25.5" x14ac:dyDescent="0.25">
      <c r="A76" s="354">
        <v>74</v>
      </c>
      <c r="B76" s="354" t="s">
        <v>299</v>
      </c>
      <c r="C76" s="350" t="s">
        <v>5166</v>
      </c>
      <c r="D76" s="407" t="s">
        <v>301</v>
      </c>
      <c r="E76" s="385" t="s">
        <v>541</v>
      </c>
      <c r="F76" s="364" t="s">
        <v>547</v>
      </c>
      <c r="G76" s="350" t="s">
        <v>548</v>
      </c>
      <c r="H76" s="350" t="s">
        <v>549</v>
      </c>
      <c r="I76" s="351" t="s">
        <v>550</v>
      </c>
      <c r="J76" s="352">
        <v>7328.86</v>
      </c>
      <c r="K76" s="357"/>
      <c r="L76" s="356"/>
    </row>
    <row r="77" spans="1:12" ht="51" x14ac:dyDescent="0.25">
      <c r="A77" s="354">
        <v>75</v>
      </c>
      <c r="B77" s="354" t="s">
        <v>299</v>
      </c>
      <c r="C77" s="350" t="s">
        <v>551</v>
      </c>
      <c r="D77" s="407" t="s">
        <v>301</v>
      </c>
      <c r="E77" s="385" t="s">
        <v>541</v>
      </c>
      <c r="F77" s="364" t="s">
        <v>552</v>
      </c>
      <c r="G77" s="350" t="s">
        <v>423</v>
      </c>
      <c r="H77" s="350" t="s">
        <v>553</v>
      </c>
      <c r="I77" s="351" t="s">
        <v>554</v>
      </c>
      <c r="J77" s="352">
        <v>50469.23</v>
      </c>
      <c r="K77" s="357"/>
      <c r="L77" s="356"/>
    </row>
    <row r="78" spans="1:12" ht="25.5" x14ac:dyDescent="0.25">
      <c r="A78" s="354">
        <v>76</v>
      </c>
      <c r="B78" s="354" t="s">
        <v>299</v>
      </c>
      <c r="C78" s="350" t="s">
        <v>555</v>
      </c>
      <c r="D78" s="407" t="s">
        <v>301</v>
      </c>
      <c r="E78" s="385" t="s">
        <v>541</v>
      </c>
      <c r="F78" s="364" t="s">
        <v>556</v>
      </c>
      <c r="G78" s="350" t="s">
        <v>557</v>
      </c>
      <c r="H78" s="350" t="s">
        <v>558</v>
      </c>
      <c r="I78" s="351" t="s">
        <v>559</v>
      </c>
      <c r="J78" s="352">
        <v>0</v>
      </c>
      <c r="K78" s="357"/>
      <c r="L78" s="356"/>
    </row>
    <row r="79" spans="1:12" ht="25.5" x14ac:dyDescent="0.25">
      <c r="A79" s="354">
        <v>77</v>
      </c>
      <c r="B79" s="354" t="s">
        <v>299</v>
      </c>
      <c r="C79" s="350" t="s">
        <v>560</v>
      </c>
      <c r="D79" s="407" t="s">
        <v>301</v>
      </c>
      <c r="E79" s="385" t="s">
        <v>541</v>
      </c>
      <c r="F79" s="364"/>
      <c r="G79" s="350" t="s">
        <v>561</v>
      </c>
      <c r="H79" s="350" t="s">
        <v>562</v>
      </c>
      <c r="I79" s="351" t="s">
        <v>563</v>
      </c>
      <c r="J79" s="352">
        <v>0</v>
      </c>
      <c r="K79" s="357"/>
      <c r="L79" s="356"/>
    </row>
    <row r="80" spans="1:12" ht="51" x14ac:dyDescent="0.25">
      <c r="A80" s="354">
        <v>78</v>
      </c>
      <c r="B80" s="354" t="s">
        <v>299</v>
      </c>
      <c r="C80" s="350" t="s">
        <v>5166</v>
      </c>
      <c r="D80" s="407" t="s">
        <v>301</v>
      </c>
      <c r="E80" s="385" t="s">
        <v>541</v>
      </c>
      <c r="F80" s="364" t="s">
        <v>564</v>
      </c>
      <c r="G80" s="350" t="s">
        <v>565</v>
      </c>
      <c r="H80" s="350" t="s">
        <v>566</v>
      </c>
      <c r="I80" s="351" t="s">
        <v>567</v>
      </c>
      <c r="J80" s="352">
        <v>0</v>
      </c>
      <c r="K80" s="357"/>
      <c r="L80" s="356"/>
    </row>
    <row r="81" spans="1:12" ht="51" x14ac:dyDescent="0.25">
      <c r="A81" s="354">
        <v>79</v>
      </c>
      <c r="B81" s="354" t="s">
        <v>299</v>
      </c>
      <c r="C81" s="350" t="s">
        <v>568</v>
      </c>
      <c r="D81" s="407" t="s">
        <v>301</v>
      </c>
      <c r="E81" s="385" t="s">
        <v>541</v>
      </c>
      <c r="F81" s="364" t="s">
        <v>569</v>
      </c>
      <c r="G81" s="350" t="s">
        <v>570</v>
      </c>
      <c r="H81" s="350" t="s">
        <v>571</v>
      </c>
      <c r="I81" s="351" t="s">
        <v>572</v>
      </c>
      <c r="J81" s="352">
        <v>0</v>
      </c>
      <c r="K81" s="357"/>
      <c r="L81" s="356"/>
    </row>
    <row r="82" spans="1:12" ht="51" x14ac:dyDescent="0.25">
      <c r="A82" s="354">
        <v>80</v>
      </c>
      <c r="B82" s="354" t="s">
        <v>299</v>
      </c>
      <c r="C82" s="350" t="s">
        <v>573</v>
      </c>
      <c r="D82" s="407" t="s">
        <v>301</v>
      </c>
      <c r="E82" s="385" t="s">
        <v>541</v>
      </c>
      <c r="F82" s="364">
        <v>900009</v>
      </c>
      <c r="G82" s="350" t="s">
        <v>570</v>
      </c>
      <c r="H82" s="350" t="s">
        <v>574</v>
      </c>
      <c r="I82" s="351" t="s">
        <v>575</v>
      </c>
      <c r="J82" s="352">
        <v>0</v>
      </c>
      <c r="K82" s="357"/>
      <c r="L82" s="356"/>
    </row>
    <row r="83" spans="1:12" ht="38.25" x14ac:dyDescent="0.25">
      <c r="A83" s="354">
        <v>81</v>
      </c>
      <c r="B83" s="348" t="s">
        <v>299</v>
      </c>
      <c r="C83" s="365" t="s">
        <v>576</v>
      </c>
      <c r="D83" s="408" t="s">
        <v>577</v>
      </c>
      <c r="E83" s="408" t="s">
        <v>302</v>
      </c>
      <c r="F83" s="366" t="s">
        <v>578</v>
      </c>
      <c r="G83" s="365" t="s">
        <v>579</v>
      </c>
      <c r="H83" s="367" t="s">
        <v>580</v>
      </c>
      <c r="I83" s="368" t="s">
        <v>581</v>
      </c>
      <c r="J83" s="369">
        <v>23040</v>
      </c>
      <c r="K83" s="353"/>
      <c r="L83" s="348"/>
    </row>
    <row r="84" spans="1:12" ht="25.5" x14ac:dyDescent="0.25">
      <c r="A84" s="354">
        <v>82</v>
      </c>
      <c r="B84" s="354" t="s">
        <v>299</v>
      </c>
      <c r="C84" s="370" t="s">
        <v>582</v>
      </c>
      <c r="D84" s="401" t="s">
        <v>577</v>
      </c>
      <c r="E84" s="401" t="s">
        <v>302</v>
      </c>
      <c r="F84" s="371" t="s">
        <v>583</v>
      </c>
      <c r="G84" s="370" t="s">
        <v>584</v>
      </c>
      <c r="H84" s="370" t="s">
        <v>585</v>
      </c>
      <c r="I84" s="372" t="s">
        <v>586</v>
      </c>
      <c r="J84" s="373">
        <v>9720</v>
      </c>
      <c r="K84" s="358"/>
      <c r="L84" s="354"/>
    </row>
    <row r="85" spans="1:12" ht="25.5" x14ac:dyDescent="0.25">
      <c r="A85" s="354">
        <v>83</v>
      </c>
      <c r="B85" s="354" t="s">
        <v>299</v>
      </c>
      <c r="C85" s="370" t="s">
        <v>587</v>
      </c>
      <c r="D85" s="401" t="s">
        <v>577</v>
      </c>
      <c r="E85" s="401" t="s">
        <v>302</v>
      </c>
      <c r="F85" s="371" t="s">
        <v>588</v>
      </c>
      <c r="G85" s="370" t="s">
        <v>589</v>
      </c>
      <c r="H85" s="370" t="s">
        <v>590</v>
      </c>
      <c r="I85" s="372" t="s">
        <v>591</v>
      </c>
      <c r="J85" s="373">
        <v>9840</v>
      </c>
      <c r="K85" s="358"/>
      <c r="L85" s="354"/>
    </row>
    <row r="86" spans="1:12" ht="25.5" x14ac:dyDescent="0.25">
      <c r="A86" s="354">
        <v>84</v>
      </c>
      <c r="B86" s="354" t="s">
        <v>299</v>
      </c>
      <c r="C86" s="370" t="s">
        <v>592</v>
      </c>
      <c r="D86" s="401" t="s">
        <v>577</v>
      </c>
      <c r="E86" s="401" t="s">
        <v>302</v>
      </c>
      <c r="F86" s="371" t="s">
        <v>593</v>
      </c>
      <c r="G86" s="370" t="s">
        <v>594</v>
      </c>
      <c r="H86" s="370" t="s">
        <v>595</v>
      </c>
      <c r="I86" s="372" t="s">
        <v>596</v>
      </c>
      <c r="J86" s="373">
        <v>4000</v>
      </c>
      <c r="K86" s="358"/>
      <c r="L86" s="354"/>
    </row>
    <row r="87" spans="1:12" ht="25.5" x14ac:dyDescent="0.25">
      <c r="A87" s="354">
        <v>85</v>
      </c>
      <c r="B87" s="354" t="s">
        <v>299</v>
      </c>
      <c r="C87" s="370" t="s">
        <v>597</v>
      </c>
      <c r="D87" s="401" t="s">
        <v>577</v>
      </c>
      <c r="E87" s="401" t="s">
        <v>302</v>
      </c>
      <c r="F87" s="371" t="s">
        <v>598</v>
      </c>
      <c r="G87" s="370" t="s">
        <v>579</v>
      </c>
      <c r="H87" s="370" t="s">
        <v>599</v>
      </c>
      <c r="I87" s="374" t="s">
        <v>600</v>
      </c>
      <c r="J87" s="373">
        <v>23700</v>
      </c>
      <c r="K87" s="358"/>
      <c r="L87" s="354"/>
    </row>
    <row r="88" spans="1:12" ht="25.5" x14ac:dyDescent="0.25">
      <c r="A88" s="354">
        <v>86</v>
      </c>
      <c r="B88" s="354" t="s">
        <v>299</v>
      </c>
      <c r="C88" s="370" t="s">
        <v>601</v>
      </c>
      <c r="D88" s="401" t="s">
        <v>577</v>
      </c>
      <c r="E88" s="401" t="s">
        <v>302</v>
      </c>
      <c r="F88" s="371" t="s">
        <v>602</v>
      </c>
      <c r="G88" s="375" t="s">
        <v>603</v>
      </c>
      <c r="H88" s="370" t="s">
        <v>604</v>
      </c>
      <c r="I88" s="372" t="s">
        <v>605</v>
      </c>
      <c r="J88" s="373">
        <v>5040</v>
      </c>
      <c r="K88" s="358"/>
      <c r="L88" s="354"/>
    </row>
    <row r="89" spans="1:12" ht="25.5" x14ac:dyDescent="0.25">
      <c r="A89" s="354">
        <v>87</v>
      </c>
      <c r="B89" s="354" t="s">
        <v>299</v>
      </c>
      <c r="C89" s="375" t="s">
        <v>606</v>
      </c>
      <c r="D89" s="401" t="s">
        <v>577</v>
      </c>
      <c r="E89" s="401" t="s">
        <v>302</v>
      </c>
      <c r="F89" s="371" t="s">
        <v>607</v>
      </c>
      <c r="G89" s="370" t="s">
        <v>608</v>
      </c>
      <c r="H89" s="370" t="s">
        <v>609</v>
      </c>
      <c r="I89" s="372" t="s">
        <v>610</v>
      </c>
      <c r="J89" s="373">
        <v>12708</v>
      </c>
      <c r="K89" s="358"/>
      <c r="L89" s="354"/>
    </row>
    <row r="90" spans="1:12" ht="25.5" x14ac:dyDescent="0.25">
      <c r="A90" s="354">
        <v>88</v>
      </c>
      <c r="B90" s="354" t="s">
        <v>299</v>
      </c>
      <c r="C90" s="370" t="s">
        <v>611</v>
      </c>
      <c r="D90" s="401" t="s">
        <v>577</v>
      </c>
      <c r="E90" s="401" t="s">
        <v>302</v>
      </c>
      <c r="F90" s="371" t="s">
        <v>612</v>
      </c>
      <c r="G90" s="370" t="s">
        <v>613</v>
      </c>
      <c r="H90" s="370" t="s">
        <v>614</v>
      </c>
      <c r="I90" s="372" t="s">
        <v>615</v>
      </c>
      <c r="J90" s="373">
        <v>2500</v>
      </c>
      <c r="K90" s="358"/>
      <c r="L90" s="354"/>
    </row>
    <row r="91" spans="1:12" ht="25.5" x14ac:dyDescent="0.25">
      <c r="A91" s="354">
        <v>89</v>
      </c>
      <c r="B91" s="354" t="s">
        <v>299</v>
      </c>
      <c r="C91" s="370" t="s">
        <v>616</v>
      </c>
      <c r="D91" s="401" t="s">
        <v>577</v>
      </c>
      <c r="E91" s="401" t="s">
        <v>302</v>
      </c>
      <c r="F91" s="376" t="s">
        <v>617</v>
      </c>
      <c r="G91" s="370" t="s">
        <v>618</v>
      </c>
      <c r="H91" s="370" t="s">
        <v>619</v>
      </c>
      <c r="I91" s="372" t="s">
        <v>620</v>
      </c>
      <c r="J91" s="377">
        <v>1200</v>
      </c>
      <c r="K91" s="358"/>
      <c r="L91" s="354"/>
    </row>
    <row r="92" spans="1:12" ht="25.5" x14ac:dyDescent="0.25">
      <c r="A92" s="354">
        <v>90</v>
      </c>
      <c r="B92" s="354" t="s">
        <v>299</v>
      </c>
      <c r="C92" s="370" t="s">
        <v>621</v>
      </c>
      <c r="D92" s="401" t="s">
        <v>577</v>
      </c>
      <c r="E92" s="401" t="s">
        <v>302</v>
      </c>
      <c r="F92" s="376" t="s">
        <v>622</v>
      </c>
      <c r="G92" s="370" t="s">
        <v>618</v>
      </c>
      <c r="H92" s="370" t="s">
        <v>623</v>
      </c>
      <c r="I92" s="372" t="s">
        <v>624</v>
      </c>
      <c r="J92" s="377">
        <v>26280</v>
      </c>
      <c r="K92" s="358"/>
      <c r="L92" s="354"/>
    </row>
    <row r="93" spans="1:12" ht="25.5" x14ac:dyDescent="0.25">
      <c r="A93" s="354">
        <v>91</v>
      </c>
      <c r="B93" s="354" t="s">
        <v>299</v>
      </c>
      <c r="C93" s="370" t="s">
        <v>625</v>
      </c>
      <c r="D93" s="401" t="s">
        <v>577</v>
      </c>
      <c r="E93" s="401" t="s">
        <v>302</v>
      </c>
      <c r="F93" s="376" t="s">
        <v>626</v>
      </c>
      <c r="G93" s="370" t="s">
        <v>627</v>
      </c>
      <c r="H93" s="370" t="s">
        <v>628</v>
      </c>
      <c r="I93" s="372" t="s">
        <v>629</v>
      </c>
      <c r="J93" s="377">
        <v>36000</v>
      </c>
      <c r="K93" s="358"/>
      <c r="L93" s="354"/>
    </row>
    <row r="94" spans="1:12" ht="25.5" x14ac:dyDescent="0.25">
      <c r="A94" s="354">
        <v>92</v>
      </c>
      <c r="B94" s="354" t="s">
        <v>299</v>
      </c>
      <c r="C94" s="370" t="s">
        <v>611</v>
      </c>
      <c r="D94" s="401" t="s">
        <v>577</v>
      </c>
      <c r="E94" s="401" t="s">
        <v>302</v>
      </c>
      <c r="F94" s="376" t="s">
        <v>630</v>
      </c>
      <c r="G94" s="370" t="s">
        <v>613</v>
      </c>
      <c r="H94" s="370" t="s">
        <v>631</v>
      </c>
      <c r="I94" s="372" t="s">
        <v>632</v>
      </c>
      <c r="J94" s="377">
        <v>3900</v>
      </c>
      <c r="K94" s="358"/>
      <c r="L94" s="354"/>
    </row>
    <row r="95" spans="1:12" ht="25.5" x14ac:dyDescent="0.25">
      <c r="A95" s="354">
        <v>93</v>
      </c>
      <c r="B95" s="354" t="s">
        <v>299</v>
      </c>
      <c r="C95" s="370" t="s">
        <v>601</v>
      </c>
      <c r="D95" s="401" t="s">
        <v>577</v>
      </c>
      <c r="E95" s="401" t="s">
        <v>302</v>
      </c>
      <c r="F95" s="371" t="s">
        <v>633</v>
      </c>
      <c r="G95" s="370" t="s">
        <v>634</v>
      </c>
      <c r="H95" s="370" t="s">
        <v>635</v>
      </c>
      <c r="I95" s="372" t="s">
        <v>636</v>
      </c>
      <c r="J95" s="377">
        <v>3900</v>
      </c>
      <c r="K95" s="358"/>
      <c r="L95" s="354"/>
    </row>
    <row r="96" spans="1:12" ht="25.5" x14ac:dyDescent="0.25">
      <c r="A96" s="354">
        <v>94</v>
      </c>
      <c r="B96" s="354" t="s">
        <v>299</v>
      </c>
      <c r="C96" s="370" t="s">
        <v>637</v>
      </c>
      <c r="D96" s="401" t="s">
        <v>577</v>
      </c>
      <c r="E96" s="401" t="s">
        <v>302</v>
      </c>
      <c r="F96" s="371" t="s">
        <v>638</v>
      </c>
      <c r="G96" s="370" t="s">
        <v>584</v>
      </c>
      <c r="H96" s="370" t="s">
        <v>639</v>
      </c>
      <c r="I96" s="372" t="s">
        <v>640</v>
      </c>
      <c r="J96" s="373">
        <v>2544</v>
      </c>
      <c r="K96" s="358"/>
      <c r="L96" s="354"/>
    </row>
    <row r="97" spans="1:12" ht="38.25" x14ac:dyDescent="0.25">
      <c r="A97" s="354">
        <v>95</v>
      </c>
      <c r="B97" s="354" t="s">
        <v>299</v>
      </c>
      <c r="C97" s="370" t="s">
        <v>641</v>
      </c>
      <c r="D97" s="401" t="s">
        <v>577</v>
      </c>
      <c r="E97" s="401" t="s">
        <v>302</v>
      </c>
      <c r="F97" s="371" t="s">
        <v>642</v>
      </c>
      <c r="G97" s="370" t="s">
        <v>643</v>
      </c>
      <c r="H97" s="370" t="s">
        <v>644</v>
      </c>
      <c r="I97" s="372" t="s">
        <v>645</v>
      </c>
      <c r="J97" s="373">
        <v>2040</v>
      </c>
      <c r="K97" s="358"/>
      <c r="L97" s="354"/>
    </row>
    <row r="98" spans="1:12" ht="25.5" x14ac:dyDescent="0.25">
      <c r="A98" s="354">
        <v>96</v>
      </c>
      <c r="B98" s="354" t="s">
        <v>299</v>
      </c>
      <c r="C98" s="370" t="s">
        <v>646</v>
      </c>
      <c r="D98" s="401" t="s">
        <v>577</v>
      </c>
      <c r="E98" s="401" t="s">
        <v>302</v>
      </c>
      <c r="F98" s="371" t="s">
        <v>647</v>
      </c>
      <c r="G98" s="370" t="s">
        <v>648</v>
      </c>
      <c r="H98" s="370" t="s">
        <v>649</v>
      </c>
      <c r="I98" s="372" t="s">
        <v>650</v>
      </c>
      <c r="J98" s="373">
        <v>6600</v>
      </c>
      <c r="K98" s="358"/>
      <c r="L98" s="354"/>
    </row>
    <row r="99" spans="1:12" ht="25.5" x14ac:dyDescent="0.25">
      <c r="A99" s="354">
        <v>97</v>
      </c>
      <c r="B99" s="354" t="s">
        <v>299</v>
      </c>
      <c r="C99" s="370" t="s">
        <v>651</v>
      </c>
      <c r="D99" s="401" t="s">
        <v>577</v>
      </c>
      <c r="E99" s="401" t="s">
        <v>302</v>
      </c>
      <c r="F99" s="371" t="s">
        <v>652</v>
      </c>
      <c r="G99" s="370" t="s">
        <v>653</v>
      </c>
      <c r="H99" s="370" t="s">
        <v>654</v>
      </c>
      <c r="I99" s="372" t="s">
        <v>655</v>
      </c>
      <c r="J99" s="373">
        <v>5460</v>
      </c>
      <c r="K99" s="358"/>
      <c r="L99" s="354"/>
    </row>
    <row r="100" spans="1:12" ht="38.25" x14ac:dyDescent="0.25">
      <c r="A100" s="354">
        <v>98</v>
      </c>
      <c r="B100" s="354" t="s">
        <v>299</v>
      </c>
      <c r="C100" s="370" t="s">
        <v>656</v>
      </c>
      <c r="D100" s="401" t="s">
        <v>577</v>
      </c>
      <c r="E100" s="401" t="s">
        <v>302</v>
      </c>
      <c r="F100" s="371" t="s">
        <v>657</v>
      </c>
      <c r="G100" s="370" t="s">
        <v>643</v>
      </c>
      <c r="H100" s="370" t="s">
        <v>658</v>
      </c>
      <c r="I100" s="372" t="s">
        <v>659</v>
      </c>
      <c r="J100" s="373">
        <v>2400</v>
      </c>
      <c r="K100" s="358"/>
      <c r="L100" s="354"/>
    </row>
    <row r="101" spans="1:12" ht="25.5" x14ac:dyDescent="0.25">
      <c r="A101" s="354">
        <v>99</v>
      </c>
      <c r="B101" s="354" t="s">
        <v>299</v>
      </c>
      <c r="C101" s="370" t="s">
        <v>660</v>
      </c>
      <c r="D101" s="401" t="s">
        <v>577</v>
      </c>
      <c r="E101" s="401" t="s">
        <v>302</v>
      </c>
      <c r="F101" s="371" t="s">
        <v>661</v>
      </c>
      <c r="G101" s="370" t="s">
        <v>648</v>
      </c>
      <c r="H101" s="370" t="s">
        <v>662</v>
      </c>
      <c r="I101" s="372" t="s">
        <v>663</v>
      </c>
      <c r="J101" s="373">
        <v>6600</v>
      </c>
      <c r="K101" s="358"/>
      <c r="L101" s="354"/>
    </row>
    <row r="102" spans="1:12" ht="38.25" x14ac:dyDescent="0.25">
      <c r="A102" s="354">
        <v>100</v>
      </c>
      <c r="B102" s="354" t="s">
        <v>299</v>
      </c>
      <c r="C102" s="370" t="s">
        <v>664</v>
      </c>
      <c r="D102" s="401" t="s">
        <v>577</v>
      </c>
      <c r="E102" s="401" t="s">
        <v>302</v>
      </c>
      <c r="F102" s="371" t="s">
        <v>665</v>
      </c>
      <c r="G102" s="370" t="s">
        <v>666</v>
      </c>
      <c r="H102" s="370" t="s">
        <v>667</v>
      </c>
      <c r="I102" s="372" t="s">
        <v>668</v>
      </c>
      <c r="J102" s="373">
        <v>18600</v>
      </c>
      <c r="K102" s="358"/>
      <c r="L102" s="354"/>
    </row>
    <row r="103" spans="1:12" ht="25.5" x14ac:dyDescent="0.25">
      <c r="A103" s="354">
        <v>101</v>
      </c>
      <c r="B103" s="354" t="s">
        <v>299</v>
      </c>
      <c r="C103" s="370" t="s">
        <v>669</v>
      </c>
      <c r="D103" s="401" t="s">
        <v>577</v>
      </c>
      <c r="E103" s="401" t="s">
        <v>302</v>
      </c>
      <c r="F103" s="371" t="s">
        <v>670</v>
      </c>
      <c r="G103" s="370" t="s">
        <v>671</v>
      </c>
      <c r="H103" s="370" t="s">
        <v>672</v>
      </c>
      <c r="I103" s="372" t="s">
        <v>673</v>
      </c>
      <c r="J103" s="373">
        <v>7800</v>
      </c>
      <c r="K103" s="358"/>
      <c r="L103" s="354"/>
    </row>
    <row r="104" spans="1:12" ht="25.5" x14ac:dyDescent="0.25">
      <c r="A104" s="354">
        <v>102</v>
      </c>
      <c r="B104" s="354" t="s">
        <v>299</v>
      </c>
      <c r="C104" s="370" t="s">
        <v>674</v>
      </c>
      <c r="D104" s="401" t="s">
        <v>577</v>
      </c>
      <c r="E104" s="401" t="s">
        <v>302</v>
      </c>
      <c r="F104" s="371" t="s">
        <v>675</v>
      </c>
      <c r="G104" s="370" t="s">
        <v>676</v>
      </c>
      <c r="H104" s="370" t="s">
        <v>677</v>
      </c>
      <c r="I104" s="372" t="s">
        <v>678</v>
      </c>
      <c r="J104" s="373">
        <v>31800</v>
      </c>
      <c r="K104" s="358"/>
      <c r="L104" s="354"/>
    </row>
    <row r="105" spans="1:12" ht="25.5" x14ac:dyDescent="0.25">
      <c r="A105" s="354">
        <v>103</v>
      </c>
      <c r="B105" s="354" t="s">
        <v>299</v>
      </c>
      <c r="C105" s="370" t="s">
        <v>679</v>
      </c>
      <c r="D105" s="401" t="s">
        <v>577</v>
      </c>
      <c r="E105" s="401" t="s">
        <v>302</v>
      </c>
      <c r="F105" s="371" t="s">
        <v>680</v>
      </c>
      <c r="G105" s="370" t="s">
        <v>681</v>
      </c>
      <c r="H105" s="370" t="s">
        <v>682</v>
      </c>
      <c r="I105" s="372" t="s">
        <v>683</v>
      </c>
      <c r="J105" s="373">
        <v>900</v>
      </c>
      <c r="K105" s="358"/>
      <c r="L105" s="354"/>
    </row>
    <row r="106" spans="1:12" ht="38.25" x14ac:dyDescent="0.25">
      <c r="A106" s="354">
        <v>104</v>
      </c>
      <c r="B106" s="354" t="s">
        <v>299</v>
      </c>
      <c r="C106" s="370" t="s">
        <v>674</v>
      </c>
      <c r="D106" s="401" t="s">
        <v>577</v>
      </c>
      <c r="E106" s="401" t="s">
        <v>302</v>
      </c>
      <c r="F106" s="371" t="s">
        <v>684</v>
      </c>
      <c r="G106" s="370" t="s">
        <v>676</v>
      </c>
      <c r="H106" s="370" t="s">
        <v>685</v>
      </c>
      <c r="I106" s="372" t="s">
        <v>686</v>
      </c>
      <c r="J106" s="373">
        <v>56400</v>
      </c>
      <c r="K106" s="358"/>
      <c r="L106" s="354"/>
    </row>
    <row r="107" spans="1:12" ht="25.5" x14ac:dyDescent="0.25">
      <c r="A107" s="354">
        <v>105</v>
      </c>
      <c r="B107" s="354" t="s">
        <v>299</v>
      </c>
      <c r="C107" s="370" t="s">
        <v>687</v>
      </c>
      <c r="D107" s="401" t="s">
        <v>577</v>
      </c>
      <c r="E107" s="401" t="s">
        <v>302</v>
      </c>
      <c r="F107" s="371" t="s">
        <v>688</v>
      </c>
      <c r="G107" s="370" t="s">
        <v>689</v>
      </c>
      <c r="H107" s="370" t="s">
        <v>690</v>
      </c>
      <c r="I107" s="372" t="s">
        <v>691</v>
      </c>
      <c r="J107" s="373">
        <v>12600</v>
      </c>
      <c r="K107" s="358"/>
      <c r="L107" s="354"/>
    </row>
    <row r="108" spans="1:12" ht="25.5" x14ac:dyDescent="0.25">
      <c r="A108" s="354">
        <v>106</v>
      </c>
      <c r="B108" s="354" t="s">
        <v>299</v>
      </c>
      <c r="C108" s="370" t="s">
        <v>674</v>
      </c>
      <c r="D108" s="401" t="s">
        <v>577</v>
      </c>
      <c r="E108" s="401" t="s">
        <v>302</v>
      </c>
      <c r="F108" s="371" t="s">
        <v>692</v>
      </c>
      <c r="G108" s="370" t="s">
        <v>676</v>
      </c>
      <c r="H108" s="370" t="s">
        <v>693</v>
      </c>
      <c r="I108" s="372" t="s">
        <v>694</v>
      </c>
      <c r="J108" s="373">
        <v>33600</v>
      </c>
      <c r="K108" s="358"/>
      <c r="L108" s="354"/>
    </row>
    <row r="109" spans="1:12" ht="25.5" x14ac:dyDescent="0.25">
      <c r="A109" s="354">
        <v>107</v>
      </c>
      <c r="B109" s="354" t="s">
        <v>299</v>
      </c>
      <c r="C109" s="370" t="s">
        <v>687</v>
      </c>
      <c r="D109" s="401" t="s">
        <v>577</v>
      </c>
      <c r="E109" s="401" t="s">
        <v>302</v>
      </c>
      <c r="F109" s="376" t="s">
        <v>695</v>
      </c>
      <c r="G109" s="370" t="s">
        <v>589</v>
      </c>
      <c r="H109" s="370" t="s">
        <v>696</v>
      </c>
      <c r="I109" s="372" t="s">
        <v>697</v>
      </c>
      <c r="J109" s="377">
        <v>8280</v>
      </c>
      <c r="K109" s="358"/>
      <c r="L109" s="354"/>
    </row>
    <row r="110" spans="1:12" ht="25.5" x14ac:dyDescent="0.25">
      <c r="A110" s="354">
        <v>108</v>
      </c>
      <c r="B110" s="354" t="s">
        <v>299</v>
      </c>
      <c r="C110" s="370" t="s">
        <v>698</v>
      </c>
      <c r="D110" s="401" t="s">
        <v>577</v>
      </c>
      <c r="E110" s="401" t="s">
        <v>302</v>
      </c>
      <c r="F110" s="371" t="s">
        <v>699</v>
      </c>
      <c r="G110" s="370" t="s">
        <v>648</v>
      </c>
      <c r="H110" s="370" t="s">
        <v>700</v>
      </c>
      <c r="I110" s="372" t="s">
        <v>701</v>
      </c>
      <c r="J110" s="373">
        <v>7200</v>
      </c>
      <c r="K110" s="358"/>
      <c r="L110" s="354"/>
    </row>
    <row r="111" spans="1:12" ht="25.5" x14ac:dyDescent="0.25">
      <c r="A111" s="354">
        <v>109</v>
      </c>
      <c r="B111" s="354" t="s">
        <v>299</v>
      </c>
      <c r="C111" s="370" t="s">
        <v>702</v>
      </c>
      <c r="D111" s="409" t="s">
        <v>577</v>
      </c>
      <c r="E111" s="401" t="s">
        <v>302</v>
      </c>
      <c r="F111" s="371" t="s">
        <v>703</v>
      </c>
      <c r="G111" s="370" t="s">
        <v>704</v>
      </c>
      <c r="H111" s="370" t="s">
        <v>705</v>
      </c>
      <c r="I111" s="372" t="s">
        <v>706</v>
      </c>
      <c r="J111" s="373">
        <v>17761</v>
      </c>
      <c r="K111" s="358"/>
      <c r="L111" s="354"/>
    </row>
    <row r="112" spans="1:12" ht="25.5" x14ac:dyDescent="0.25">
      <c r="A112" s="354">
        <v>110</v>
      </c>
      <c r="B112" s="354" t="s">
        <v>299</v>
      </c>
      <c r="C112" s="378" t="s">
        <v>606</v>
      </c>
      <c r="D112" s="409" t="s">
        <v>577</v>
      </c>
      <c r="E112" s="410" t="s">
        <v>302</v>
      </c>
      <c r="F112" s="371" t="s">
        <v>707</v>
      </c>
      <c r="G112" s="370" t="s">
        <v>708</v>
      </c>
      <c r="H112" s="370" t="s">
        <v>709</v>
      </c>
      <c r="I112" s="372" t="s">
        <v>710</v>
      </c>
      <c r="J112" s="373">
        <v>217272</v>
      </c>
      <c r="K112" s="358"/>
      <c r="L112" s="354"/>
    </row>
    <row r="113" spans="1:12" ht="25.5" x14ac:dyDescent="0.25">
      <c r="A113" s="354">
        <v>111</v>
      </c>
      <c r="B113" s="354" t="s">
        <v>299</v>
      </c>
      <c r="C113" s="378" t="s">
        <v>711</v>
      </c>
      <c r="D113" s="409" t="s">
        <v>577</v>
      </c>
      <c r="E113" s="410" t="s">
        <v>302</v>
      </c>
      <c r="F113" s="371" t="s">
        <v>712</v>
      </c>
      <c r="G113" s="370" t="s">
        <v>713</v>
      </c>
      <c r="H113" s="370" t="s">
        <v>714</v>
      </c>
      <c r="I113" s="372" t="s">
        <v>715</v>
      </c>
      <c r="J113" s="373">
        <v>8996</v>
      </c>
      <c r="K113" s="358"/>
      <c r="L113" s="354"/>
    </row>
    <row r="114" spans="1:12" ht="25.5" x14ac:dyDescent="0.25">
      <c r="A114" s="354">
        <v>112</v>
      </c>
      <c r="B114" s="354" t="s">
        <v>299</v>
      </c>
      <c r="C114" s="378" t="s">
        <v>716</v>
      </c>
      <c r="D114" s="409" t="s">
        <v>577</v>
      </c>
      <c r="E114" s="410" t="s">
        <v>302</v>
      </c>
      <c r="F114" s="371" t="s">
        <v>717</v>
      </c>
      <c r="G114" s="370" t="s">
        <v>689</v>
      </c>
      <c r="H114" s="370" t="s">
        <v>718</v>
      </c>
      <c r="I114" s="372" t="s">
        <v>719</v>
      </c>
      <c r="J114" s="373">
        <v>33588</v>
      </c>
      <c r="K114" s="358"/>
      <c r="L114" s="354"/>
    </row>
    <row r="115" spans="1:12" ht="25.5" x14ac:dyDescent="0.25">
      <c r="A115" s="354">
        <v>113</v>
      </c>
      <c r="B115" s="354" t="s">
        <v>299</v>
      </c>
      <c r="C115" s="378" t="s">
        <v>720</v>
      </c>
      <c r="D115" s="409" t="s">
        <v>577</v>
      </c>
      <c r="E115" s="410" t="s">
        <v>302</v>
      </c>
      <c r="F115" s="371" t="s">
        <v>721</v>
      </c>
      <c r="G115" s="370" t="s">
        <v>671</v>
      </c>
      <c r="H115" s="370" t="s">
        <v>722</v>
      </c>
      <c r="I115" s="372" t="s">
        <v>723</v>
      </c>
      <c r="J115" s="373">
        <v>17400</v>
      </c>
      <c r="K115" s="358"/>
      <c r="L115" s="354"/>
    </row>
    <row r="116" spans="1:12" ht="25.5" x14ac:dyDescent="0.25">
      <c r="A116" s="354">
        <v>114</v>
      </c>
      <c r="B116" s="354" t="s">
        <v>299</v>
      </c>
      <c r="C116" s="378" t="s">
        <v>674</v>
      </c>
      <c r="D116" s="409" t="s">
        <v>577</v>
      </c>
      <c r="E116" s="410" t="s">
        <v>302</v>
      </c>
      <c r="F116" s="371" t="s">
        <v>724</v>
      </c>
      <c r="G116" s="370" t="s">
        <v>725</v>
      </c>
      <c r="H116" s="370" t="s">
        <v>726</v>
      </c>
      <c r="I116" s="372" t="s">
        <v>727</v>
      </c>
      <c r="J116" s="373">
        <v>124500</v>
      </c>
      <c r="K116" s="358"/>
      <c r="L116" s="354"/>
    </row>
    <row r="117" spans="1:12" ht="25.5" x14ac:dyDescent="0.25">
      <c r="A117" s="354">
        <v>115</v>
      </c>
      <c r="B117" s="354" t="s">
        <v>299</v>
      </c>
      <c r="C117" s="378" t="s">
        <v>669</v>
      </c>
      <c r="D117" s="409" t="s">
        <v>577</v>
      </c>
      <c r="E117" s="410" t="s">
        <v>302</v>
      </c>
      <c r="F117" s="371" t="s">
        <v>728</v>
      </c>
      <c r="G117" s="370" t="s">
        <v>671</v>
      </c>
      <c r="H117" s="370" t="s">
        <v>729</v>
      </c>
      <c r="I117" s="372" t="s">
        <v>730</v>
      </c>
      <c r="J117" s="373">
        <v>22320</v>
      </c>
      <c r="K117" s="358"/>
      <c r="L117" s="354"/>
    </row>
    <row r="118" spans="1:12" ht="25.5" x14ac:dyDescent="0.25">
      <c r="A118" s="354">
        <v>116</v>
      </c>
      <c r="B118" s="354" t="s">
        <v>299</v>
      </c>
      <c r="C118" s="378" t="s">
        <v>611</v>
      </c>
      <c r="D118" s="409" t="s">
        <v>577</v>
      </c>
      <c r="E118" s="410" t="s">
        <v>302</v>
      </c>
      <c r="F118" s="371" t="s">
        <v>731</v>
      </c>
      <c r="G118" s="370" t="s">
        <v>732</v>
      </c>
      <c r="H118" s="370" t="s">
        <v>631</v>
      </c>
      <c r="I118" s="372" t="s">
        <v>733</v>
      </c>
      <c r="J118" s="373">
        <v>4500</v>
      </c>
      <c r="K118" s="358"/>
      <c r="L118" s="354"/>
    </row>
    <row r="119" spans="1:12" ht="25.5" x14ac:dyDescent="0.25">
      <c r="A119" s="354">
        <v>117</v>
      </c>
      <c r="B119" s="354" t="s">
        <v>299</v>
      </c>
      <c r="C119" s="378" t="s">
        <v>734</v>
      </c>
      <c r="D119" s="409" t="s">
        <v>577</v>
      </c>
      <c r="E119" s="410" t="s">
        <v>302</v>
      </c>
      <c r="F119" s="371" t="s">
        <v>735</v>
      </c>
      <c r="G119" s="370" t="s">
        <v>676</v>
      </c>
      <c r="H119" s="370" t="s">
        <v>736</v>
      </c>
      <c r="I119" s="372" t="s">
        <v>737</v>
      </c>
      <c r="J119" s="373">
        <v>189600</v>
      </c>
      <c r="K119" s="358"/>
      <c r="L119" s="354"/>
    </row>
    <row r="120" spans="1:12" ht="25.5" x14ac:dyDescent="0.25">
      <c r="A120" s="354">
        <v>118</v>
      </c>
      <c r="B120" s="354" t="s">
        <v>299</v>
      </c>
      <c r="C120" s="378" t="s">
        <v>738</v>
      </c>
      <c r="D120" s="409" t="s">
        <v>577</v>
      </c>
      <c r="E120" s="410" t="s">
        <v>302</v>
      </c>
      <c r="F120" s="376" t="s">
        <v>739</v>
      </c>
      <c r="G120" s="370" t="s">
        <v>671</v>
      </c>
      <c r="H120" s="370" t="s">
        <v>740</v>
      </c>
      <c r="I120" s="372" t="s">
        <v>741</v>
      </c>
      <c r="J120" s="377">
        <v>87000</v>
      </c>
      <c r="K120" s="358"/>
      <c r="L120" s="354"/>
    </row>
    <row r="121" spans="1:12" ht="38.25" x14ac:dyDescent="0.25">
      <c r="A121" s="354">
        <v>119</v>
      </c>
      <c r="B121" s="354" t="s">
        <v>299</v>
      </c>
      <c r="C121" s="378" t="s">
        <v>674</v>
      </c>
      <c r="D121" s="409" t="s">
        <v>577</v>
      </c>
      <c r="E121" s="410" t="s">
        <v>302</v>
      </c>
      <c r="F121" s="371" t="s">
        <v>742</v>
      </c>
      <c r="G121" s="370" t="s">
        <v>743</v>
      </c>
      <c r="H121" s="370" t="s">
        <v>744</v>
      </c>
      <c r="I121" s="372" t="s">
        <v>745</v>
      </c>
      <c r="J121" s="373">
        <v>5760</v>
      </c>
      <c r="K121" s="358"/>
      <c r="L121" s="354"/>
    </row>
    <row r="122" spans="1:12" ht="25.5" x14ac:dyDescent="0.25">
      <c r="A122" s="354">
        <v>120</v>
      </c>
      <c r="B122" s="354" t="s">
        <v>299</v>
      </c>
      <c r="C122" s="378" t="s">
        <v>746</v>
      </c>
      <c r="D122" s="409" t="s">
        <v>577</v>
      </c>
      <c r="E122" s="410" t="s">
        <v>302</v>
      </c>
      <c r="F122" s="371" t="s">
        <v>747</v>
      </c>
      <c r="G122" s="370" t="s">
        <v>748</v>
      </c>
      <c r="H122" s="370" t="s">
        <v>749</v>
      </c>
      <c r="I122" s="372" t="s">
        <v>750</v>
      </c>
      <c r="J122" s="373">
        <v>130671</v>
      </c>
      <c r="K122" s="358"/>
      <c r="L122" s="354"/>
    </row>
    <row r="123" spans="1:12" ht="25.5" x14ac:dyDescent="0.25">
      <c r="A123" s="354">
        <v>121</v>
      </c>
      <c r="B123" s="354" t="s">
        <v>299</v>
      </c>
      <c r="C123" s="378" t="s">
        <v>751</v>
      </c>
      <c r="D123" s="409" t="s">
        <v>577</v>
      </c>
      <c r="E123" s="410" t="s">
        <v>302</v>
      </c>
      <c r="F123" s="376" t="s">
        <v>752</v>
      </c>
      <c r="G123" s="370" t="s">
        <v>753</v>
      </c>
      <c r="H123" s="370" t="s">
        <v>754</v>
      </c>
      <c r="I123" s="372" t="s">
        <v>755</v>
      </c>
      <c r="J123" s="377">
        <v>56548</v>
      </c>
      <c r="K123" s="358"/>
      <c r="L123" s="354"/>
    </row>
    <row r="124" spans="1:12" ht="38.25" x14ac:dyDescent="0.25">
      <c r="A124" s="354">
        <v>122</v>
      </c>
      <c r="B124" s="354" t="s">
        <v>299</v>
      </c>
      <c r="C124" s="365" t="s">
        <v>925</v>
      </c>
      <c r="D124" s="409" t="s">
        <v>541</v>
      </c>
      <c r="E124" s="411" t="s">
        <v>302</v>
      </c>
      <c r="F124" s="376" t="s">
        <v>756</v>
      </c>
      <c r="G124" s="370" t="s">
        <v>579</v>
      </c>
      <c r="H124" s="370" t="s">
        <v>757</v>
      </c>
      <c r="I124" s="372" t="s">
        <v>758</v>
      </c>
      <c r="J124" s="377">
        <v>66648</v>
      </c>
      <c r="K124" s="358"/>
      <c r="L124" s="354"/>
    </row>
    <row r="125" spans="1:12" ht="38.25" x14ac:dyDescent="0.25">
      <c r="A125" s="354">
        <v>123</v>
      </c>
      <c r="B125" s="354" t="s">
        <v>299</v>
      </c>
      <c r="C125" s="379" t="s">
        <v>674</v>
      </c>
      <c r="D125" s="409" t="s">
        <v>577</v>
      </c>
      <c r="E125" s="410" t="s">
        <v>302</v>
      </c>
      <c r="F125" s="371" t="s">
        <v>684</v>
      </c>
      <c r="G125" s="370" t="s">
        <v>759</v>
      </c>
      <c r="H125" s="370" t="s">
        <v>685</v>
      </c>
      <c r="I125" s="372" t="s">
        <v>686</v>
      </c>
      <c r="J125" s="373">
        <v>1800</v>
      </c>
      <c r="K125" s="358"/>
      <c r="L125" s="354"/>
    </row>
    <row r="126" spans="1:12" ht="38.25" x14ac:dyDescent="0.25">
      <c r="A126" s="354">
        <v>124</v>
      </c>
      <c r="B126" s="354" t="s">
        <v>299</v>
      </c>
      <c r="C126" s="378" t="s">
        <v>760</v>
      </c>
      <c r="D126" s="409" t="s">
        <v>577</v>
      </c>
      <c r="E126" s="410" t="s">
        <v>302</v>
      </c>
      <c r="F126" s="371" t="s">
        <v>761</v>
      </c>
      <c r="G126" s="370" t="s">
        <v>762</v>
      </c>
      <c r="H126" s="370" t="s">
        <v>763</v>
      </c>
      <c r="I126" s="372" t="s">
        <v>764</v>
      </c>
      <c r="J126" s="373">
        <v>1800</v>
      </c>
      <c r="K126" s="358"/>
      <c r="L126" s="354"/>
    </row>
    <row r="127" spans="1:12" ht="38.25" x14ac:dyDescent="0.25">
      <c r="A127" s="354">
        <v>125</v>
      </c>
      <c r="B127" s="354" t="s">
        <v>299</v>
      </c>
      <c r="C127" s="378" t="s">
        <v>765</v>
      </c>
      <c r="D127" s="409" t="s">
        <v>577</v>
      </c>
      <c r="E127" s="410" t="s">
        <v>302</v>
      </c>
      <c r="F127" s="376" t="s">
        <v>766</v>
      </c>
      <c r="G127" s="370" t="s">
        <v>762</v>
      </c>
      <c r="H127" s="370" t="s">
        <v>767</v>
      </c>
      <c r="I127" s="372" t="s">
        <v>768</v>
      </c>
      <c r="J127" s="377">
        <v>1400</v>
      </c>
      <c r="K127" s="358"/>
      <c r="L127" s="354"/>
    </row>
    <row r="128" spans="1:12" ht="25.5" x14ac:dyDescent="0.25">
      <c r="A128" s="354">
        <v>126</v>
      </c>
      <c r="B128" s="354" t="s">
        <v>299</v>
      </c>
      <c r="C128" s="379" t="s">
        <v>769</v>
      </c>
      <c r="D128" s="409" t="s">
        <v>577</v>
      </c>
      <c r="E128" s="410" t="s">
        <v>302</v>
      </c>
      <c r="F128" s="376" t="s">
        <v>770</v>
      </c>
      <c r="G128" s="370" t="s">
        <v>689</v>
      </c>
      <c r="H128" s="370" t="s">
        <v>771</v>
      </c>
      <c r="I128" s="372" t="s">
        <v>772</v>
      </c>
      <c r="J128" s="373">
        <v>65700</v>
      </c>
      <c r="K128" s="358"/>
      <c r="L128" s="354"/>
    </row>
    <row r="129" spans="1:12" ht="76.5" x14ac:dyDescent="0.25">
      <c r="A129" s="354">
        <v>127</v>
      </c>
      <c r="B129" s="354" t="s">
        <v>299</v>
      </c>
      <c r="C129" s="379" t="s">
        <v>606</v>
      </c>
      <c r="D129" s="409" t="s">
        <v>541</v>
      </c>
      <c r="E129" s="410" t="s">
        <v>302</v>
      </c>
      <c r="F129" s="376" t="s">
        <v>773</v>
      </c>
      <c r="G129" s="370" t="s">
        <v>774</v>
      </c>
      <c r="H129" s="370" t="s">
        <v>775</v>
      </c>
      <c r="I129" s="372" t="s">
        <v>776</v>
      </c>
      <c r="J129" s="377">
        <v>252000</v>
      </c>
      <c r="K129" s="358"/>
      <c r="L129" s="354"/>
    </row>
    <row r="130" spans="1:12" ht="38.25" x14ac:dyDescent="0.25">
      <c r="A130" s="354">
        <v>128</v>
      </c>
      <c r="B130" s="354" t="s">
        <v>299</v>
      </c>
      <c r="C130" s="378" t="s">
        <v>769</v>
      </c>
      <c r="D130" s="409" t="s">
        <v>577</v>
      </c>
      <c r="E130" s="411" t="s">
        <v>302</v>
      </c>
      <c r="F130" s="376" t="s">
        <v>777</v>
      </c>
      <c r="G130" s="370" t="s">
        <v>689</v>
      </c>
      <c r="H130" s="370" t="s">
        <v>778</v>
      </c>
      <c r="I130" s="374" t="s">
        <v>779</v>
      </c>
      <c r="J130" s="377">
        <v>11160</v>
      </c>
      <c r="K130" s="358"/>
      <c r="L130" s="354"/>
    </row>
    <row r="131" spans="1:12" ht="38.25" x14ac:dyDescent="0.25">
      <c r="A131" s="354">
        <v>129</v>
      </c>
      <c r="B131" s="354" t="s">
        <v>299</v>
      </c>
      <c r="C131" s="378" t="s">
        <v>780</v>
      </c>
      <c r="D131" s="409" t="s">
        <v>577</v>
      </c>
      <c r="E131" s="411" t="s">
        <v>302</v>
      </c>
      <c r="F131" s="376" t="s">
        <v>781</v>
      </c>
      <c r="G131" s="370" t="s">
        <v>782</v>
      </c>
      <c r="H131" s="380" t="s">
        <v>783</v>
      </c>
      <c r="I131" s="374" t="s">
        <v>784</v>
      </c>
      <c r="J131" s="377">
        <v>11820</v>
      </c>
      <c r="K131" s="358"/>
      <c r="L131" s="354"/>
    </row>
    <row r="132" spans="1:12" ht="51" x14ac:dyDescent="0.25">
      <c r="A132" s="354">
        <v>130</v>
      </c>
      <c r="B132" s="354" t="s">
        <v>299</v>
      </c>
      <c r="C132" s="378" t="s">
        <v>582</v>
      </c>
      <c r="D132" s="409" t="s">
        <v>541</v>
      </c>
      <c r="E132" s="411" t="s">
        <v>302</v>
      </c>
      <c r="F132" s="371" t="s">
        <v>785</v>
      </c>
      <c r="G132" s="379" t="s">
        <v>786</v>
      </c>
      <c r="H132" s="381" t="s">
        <v>787</v>
      </c>
      <c r="I132" s="382" t="s">
        <v>788</v>
      </c>
      <c r="J132" s="373">
        <v>28620</v>
      </c>
      <c r="K132" s="358"/>
      <c r="L132" s="354"/>
    </row>
    <row r="133" spans="1:12" ht="51" x14ac:dyDescent="0.25">
      <c r="A133" s="354">
        <v>131</v>
      </c>
      <c r="B133" s="354" t="s">
        <v>299</v>
      </c>
      <c r="C133" s="378" t="s">
        <v>582</v>
      </c>
      <c r="D133" s="409" t="s">
        <v>541</v>
      </c>
      <c r="E133" s="411" t="s">
        <v>302</v>
      </c>
      <c r="F133" s="371" t="s">
        <v>789</v>
      </c>
      <c r="G133" s="379" t="s">
        <v>786</v>
      </c>
      <c r="H133" s="381" t="s">
        <v>790</v>
      </c>
      <c r="I133" s="382" t="s">
        <v>791</v>
      </c>
      <c r="J133" s="373">
        <v>25920</v>
      </c>
      <c r="K133" s="358"/>
      <c r="L133" s="354"/>
    </row>
    <row r="134" spans="1:12" ht="51" x14ac:dyDescent="0.25">
      <c r="A134" s="354">
        <v>132</v>
      </c>
      <c r="B134" s="354" t="s">
        <v>299</v>
      </c>
      <c r="C134" s="365" t="s">
        <v>582</v>
      </c>
      <c r="D134" s="409" t="s">
        <v>541</v>
      </c>
      <c r="E134" s="408" t="s">
        <v>302</v>
      </c>
      <c r="F134" s="376" t="s">
        <v>792</v>
      </c>
      <c r="G134" s="379" t="s">
        <v>786</v>
      </c>
      <c r="H134" s="381" t="s">
        <v>793</v>
      </c>
      <c r="I134" s="382" t="s">
        <v>794</v>
      </c>
      <c r="J134" s="377">
        <v>23760</v>
      </c>
      <c r="K134" s="358"/>
      <c r="L134" s="354"/>
    </row>
    <row r="135" spans="1:12" ht="76.5" x14ac:dyDescent="0.25">
      <c r="A135" s="354">
        <v>133</v>
      </c>
      <c r="B135" s="354" t="s">
        <v>299</v>
      </c>
      <c r="C135" s="365" t="s">
        <v>582</v>
      </c>
      <c r="D135" s="409" t="s">
        <v>541</v>
      </c>
      <c r="E135" s="408" t="s">
        <v>302</v>
      </c>
      <c r="F135" s="371" t="s">
        <v>795</v>
      </c>
      <c r="G135" s="379" t="s">
        <v>786</v>
      </c>
      <c r="H135" s="381" t="s">
        <v>796</v>
      </c>
      <c r="I135" s="382" t="s">
        <v>797</v>
      </c>
      <c r="J135" s="373">
        <v>24300</v>
      </c>
      <c r="K135" s="358"/>
      <c r="L135" s="354"/>
    </row>
    <row r="136" spans="1:12" ht="51" x14ac:dyDescent="0.25">
      <c r="A136" s="354">
        <v>134</v>
      </c>
      <c r="B136" s="354" t="s">
        <v>299</v>
      </c>
      <c r="C136" s="365" t="s">
        <v>582</v>
      </c>
      <c r="D136" s="409" t="s">
        <v>541</v>
      </c>
      <c r="E136" s="408" t="s">
        <v>302</v>
      </c>
      <c r="F136" s="371" t="s">
        <v>798</v>
      </c>
      <c r="G136" s="379" t="s">
        <v>786</v>
      </c>
      <c r="H136" s="381" t="s">
        <v>799</v>
      </c>
      <c r="I136" s="382" t="s">
        <v>800</v>
      </c>
      <c r="J136" s="373">
        <v>29700</v>
      </c>
      <c r="K136" s="358"/>
      <c r="L136" s="354"/>
    </row>
    <row r="137" spans="1:12" ht="63.75" x14ac:dyDescent="0.25">
      <c r="A137" s="354">
        <v>135</v>
      </c>
      <c r="B137" s="354" t="s">
        <v>299</v>
      </c>
      <c r="C137" s="365" t="s">
        <v>582</v>
      </c>
      <c r="D137" s="409" t="s">
        <v>541</v>
      </c>
      <c r="E137" s="408" t="s">
        <v>302</v>
      </c>
      <c r="F137" s="371" t="s">
        <v>801</v>
      </c>
      <c r="G137" s="379" t="s">
        <v>786</v>
      </c>
      <c r="H137" s="381" t="s">
        <v>802</v>
      </c>
      <c r="I137" s="382" t="s">
        <v>803</v>
      </c>
      <c r="J137" s="373">
        <v>25920</v>
      </c>
      <c r="K137" s="358"/>
      <c r="L137" s="354"/>
    </row>
    <row r="138" spans="1:12" ht="63.75" x14ac:dyDescent="0.25">
      <c r="A138" s="354">
        <v>136</v>
      </c>
      <c r="B138" s="354" t="s">
        <v>299</v>
      </c>
      <c r="C138" s="365" t="s">
        <v>582</v>
      </c>
      <c r="D138" s="409" t="s">
        <v>541</v>
      </c>
      <c r="E138" s="408" t="s">
        <v>302</v>
      </c>
      <c r="F138" s="371" t="s">
        <v>804</v>
      </c>
      <c r="G138" s="379" t="s">
        <v>786</v>
      </c>
      <c r="H138" s="381" t="s">
        <v>805</v>
      </c>
      <c r="I138" s="382" t="s">
        <v>806</v>
      </c>
      <c r="J138" s="373">
        <v>30780</v>
      </c>
      <c r="K138" s="358"/>
      <c r="L138" s="354"/>
    </row>
    <row r="139" spans="1:12" ht="51" x14ac:dyDescent="0.25">
      <c r="A139" s="354">
        <v>137</v>
      </c>
      <c r="B139" s="354" t="s">
        <v>299</v>
      </c>
      <c r="C139" s="365" t="s">
        <v>582</v>
      </c>
      <c r="D139" s="409" t="s">
        <v>541</v>
      </c>
      <c r="E139" s="408" t="s">
        <v>302</v>
      </c>
      <c r="F139" s="371" t="s">
        <v>807</v>
      </c>
      <c r="G139" s="379" t="s">
        <v>786</v>
      </c>
      <c r="H139" s="381" t="s">
        <v>808</v>
      </c>
      <c r="I139" s="382" t="s">
        <v>809</v>
      </c>
      <c r="J139" s="373">
        <v>25380</v>
      </c>
      <c r="K139" s="358"/>
      <c r="L139" s="354"/>
    </row>
    <row r="140" spans="1:12" ht="25.5" x14ac:dyDescent="0.25">
      <c r="A140" s="354">
        <v>138</v>
      </c>
      <c r="B140" s="354" t="s">
        <v>299</v>
      </c>
      <c r="C140" s="365" t="s">
        <v>925</v>
      </c>
      <c r="D140" s="409" t="s">
        <v>541</v>
      </c>
      <c r="E140" s="408" t="s">
        <v>302</v>
      </c>
      <c r="F140" s="371" t="s">
        <v>756</v>
      </c>
      <c r="G140" s="370" t="s">
        <v>579</v>
      </c>
      <c r="H140" s="365" t="s">
        <v>810</v>
      </c>
      <c r="I140" s="374" t="s">
        <v>811</v>
      </c>
      <c r="J140" s="373">
        <v>31779</v>
      </c>
      <c r="K140" s="358"/>
      <c r="L140" s="354"/>
    </row>
    <row r="141" spans="1:12" ht="38.25" x14ac:dyDescent="0.25">
      <c r="A141" s="354">
        <v>139</v>
      </c>
      <c r="B141" s="354" t="s">
        <v>299</v>
      </c>
      <c r="C141" s="370" t="s">
        <v>1206</v>
      </c>
      <c r="D141" s="403" t="s">
        <v>577</v>
      </c>
      <c r="E141" s="408" t="s">
        <v>302</v>
      </c>
      <c r="F141" s="371" t="s">
        <v>812</v>
      </c>
      <c r="G141" s="370" t="s">
        <v>594</v>
      </c>
      <c r="H141" s="380" t="s">
        <v>813</v>
      </c>
      <c r="I141" s="374" t="s">
        <v>814</v>
      </c>
      <c r="J141" s="373">
        <v>22200</v>
      </c>
      <c r="K141" s="358"/>
      <c r="L141" s="354"/>
    </row>
    <row r="142" spans="1:12" ht="25.5" x14ac:dyDescent="0.25">
      <c r="A142" s="354">
        <v>140</v>
      </c>
      <c r="B142" s="354" t="s">
        <v>299</v>
      </c>
      <c r="C142" s="370" t="s">
        <v>1206</v>
      </c>
      <c r="D142" s="403" t="s">
        <v>577</v>
      </c>
      <c r="E142" s="408" t="s">
        <v>302</v>
      </c>
      <c r="F142" s="371" t="s">
        <v>815</v>
      </c>
      <c r="G142" s="379" t="s">
        <v>594</v>
      </c>
      <c r="H142" s="356" t="s">
        <v>816</v>
      </c>
      <c r="I142" s="382" t="s">
        <v>817</v>
      </c>
      <c r="J142" s="373">
        <v>21960</v>
      </c>
      <c r="K142" s="358"/>
      <c r="L142" s="354"/>
    </row>
    <row r="143" spans="1:12" ht="25.5" x14ac:dyDescent="0.25">
      <c r="A143" s="354">
        <v>141</v>
      </c>
      <c r="B143" s="354" t="s">
        <v>299</v>
      </c>
      <c r="C143" s="370" t="s">
        <v>592</v>
      </c>
      <c r="D143" s="403" t="s">
        <v>577</v>
      </c>
      <c r="E143" s="408" t="s">
        <v>302</v>
      </c>
      <c r="F143" s="371" t="s">
        <v>818</v>
      </c>
      <c r="G143" s="379" t="s">
        <v>594</v>
      </c>
      <c r="H143" s="356" t="s">
        <v>819</v>
      </c>
      <c r="I143" s="382" t="s">
        <v>820</v>
      </c>
      <c r="J143" s="373">
        <v>9800</v>
      </c>
      <c r="K143" s="358"/>
      <c r="L143" s="354"/>
    </row>
    <row r="144" spans="1:12" ht="25.5" x14ac:dyDescent="0.25">
      <c r="A144" s="354">
        <v>142</v>
      </c>
      <c r="B144" s="354" t="s">
        <v>299</v>
      </c>
      <c r="C144" s="370" t="s">
        <v>821</v>
      </c>
      <c r="D144" s="403" t="s">
        <v>577</v>
      </c>
      <c r="E144" s="408" t="s">
        <v>302</v>
      </c>
      <c r="F144" s="371" t="s">
        <v>822</v>
      </c>
      <c r="G144" s="379" t="s">
        <v>594</v>
      </c>
      <c r="H144" s="356" t="s">
        <v>823</v>
      </c>
      <c r="I144" s="382" t="s">
        <v>824</v>
      </c>
      <c r="J144" s="373">
        <v>1080</v>
      </c>
      <c r="K144" s="358"/>
      <c r="L144" s="354"/>
    </row>
    <row r="145" spans="1:12" ht="25.5" x14ac:dyDescent="0.25">
      <c r="A145" s="354">
        <v>143</v>
      </c>
      <c r="B145" s="354" t="s">
        <v>299</v>
      </c>
      <c r="C145" s="370" t="s">
        <v>597</v>
      </c>
      <c r="D145" s="401" t="s">
        <v>577</v>
      </c>
      <c r="E145" s="408" t="s">
        <v>302</v>
      </c>
      <c r="F145" s="444" t="s">
        <v>825</v>
      </c>
      <c r="G145" s="380" t="s">
        <v>579</v>
      </c>
      <c r="H145" s="445" t="s">
        <v>1316</v>
      </c>
      <c r="I145" s="372" t="s">
        <v>826</v>
      </c>
      <c r="J145" s="373">
        <v>5700</v>
      </c>
      <c r="K145" s="358"/>
      <c r="L145" s="354"/>
    </row>
    <row r="146" spans="1:12" ht="38.25" x14ac:dyDescent="0.25">
      <c r="A146" s="354">
        <v>144</v>
      </c>
      <c r="B146" s="354" t="s">
        <v>299</v>
      </c>
      <c r="C146" s="383" t="s">
        <v>827</v>
      </c>
      <c r="D146" s="401" t="s">
        <v>541</v>
      </c>
      <c r="E146" s="442" t="s">
        <v>302</v>
      </c>
      <c r="F146" s="446" t="s">
        <v>828</v>
      </c>
      <c r="G146" s="447" t="s">
        <v>829</v>
      </c>
      <c r="H146" s="447" t="s">
        <v>830</v>
      </c>
      <c r="I146" s="443" t="s">
        <v>831</v>
      </c>
      <c r="J146" s="384">
        <v>15480</v>
      </c>
      <c r="K146" s="358"/>
      <c r="L146" s="354"/>
    </row>
    <row r="147" spans="1:12" ht="25.5" x14ac:dyDescent="0.25">
      <c r="A147" s="436">
        <v>145</v>
      </c>
      <c r="B147" s="433" t="s">
        <v>1317</v>
      </c>
      <c r="C147" s="434" t="s">
        <v>418</v>
      </c>
      <c r="D147" s="454" t="s">
        <v>1318</v>
      </c>
      <c r="E147" s="456" t="s">
        <v>1319</v>
      </c>
      <c r="F147" s="436" t="s">
        <v>1320</v>
      </c>
      <c r="G147" s="435" t="s">
        <v>1321</v>
      </c>
      <c r="H147" s="435" t="s">
        <v>1322</v>
      </c>
      <c r="I147" s="461" t="s">
        <v>1323</v>
      </c>
      <c r="J147" s="432">
        <v>14041</v>
      </c>
      <c r="K147" s="433"/>
      <c r="L147" s="434"/>
    </row>
    <row r="148" spans="1:12" ht="25.5" x14ac:dyDescent="0.25">
      <c r="A148" s="436">
        <v>146</v>
      </c>
      <c r="B148" s="433" t="s">
        <v>1317</v>
      </c>
      <c r="C148" s="434" t="s">
        <v>418</v>
      </c>
      <c r="D148" s="454" t="s">
        <v>1318</v>
      </c>
      <c r="E148" s="456" t="s">
        <v>1319</v>
      </c>
      <c r="F148" s="436" t="s">
        <v>1324</v>
      </c>
      <c r="G148" s="435" t="s">
        <v>1325</v>
      </c>
      <c r="H148" s="435" t="s">
        <v>1326</v>
      </c>
      <c r="I148" s="461" t="s">
        <v>1323</v>
      </c>
      <c r="J148" s="432">
        <v>9677</v>
      </c>
      <c r="K148" s="436"/>
      <c r="L148" s="435"/>
    </row>
    <row r="149" spans="1:12" ht="25.5" x14ac:dyDescent="0.25">
      <c r="A149" s="436">
        <v>147</v>
      </c>
      <c r="B149" s="433" t="s">
        <v>1317</v>
      </c>
      <c r="C149" s="434" t="s">
        <v>418</v>
      </c>
      <c r="D149" s="454" t="s">
        <v>1318</v>
      </c>
      <c r="E149" s="456" t="s">
        <v>1319</v>
      </c>
      <c r="F149" s="436" t="s">
        <v>1327</v>
      </c>
      <c r="G149" s="435" t="s">
        <v>1328</v>
      </c>
      <c r="H149" s="435" t="s">
        <v>1329</v>
      </c>
      <c r="I149" s="461" t="s">
        <v>1323</v>
      </c>
      <c r="J149" s="432">
        <v>11978</v>
      </c>
      <c r="K149" s="436"/>
      <c r="L149" s="435"/>
    </row>
    <row r="150" spans="1:12" ht="51" x14ac:dyDescent="0.25">
      <c r="A150" s="436">
        <v>148</v>
      </c>
      <c r="B150" s="433" t="s">
        <v>1317</v>
      </c>
      <c r="C150" s="434" t="s">
        <v>418</v>
      </c>
      <c r="D150" s="454" t="s">
        <v>1318</v>
      </c>
      <c r="E150" s="456" t="s">
        <v>1319</v>
      </c>
      <c r="F150" s="436" t="s">
        <v>1330</v>
      </c>
      <c r="G150" s="435" t="s">
        <v>1331</v>
      </c>
      <c r="H150" s="435" t="s">
        <v>1332</v>
      </c>
      <c r="I150" s="461" t="s">
        <v>1323</v>
      </c>
      <c r="J150" s="432">
        <v>7618</v>
      </c>
      <c r="K150" s="436"/>
      <c r="L150" s="435"/>
    </row>
    <row r="151" spans="1:12" ht="38.25" x14ac:dyDescent="0.25">
      <c r="A151" s="436">
        <v>149</v>
      </c>
      <c r="B151" s="433" t="s">
        <v>1317</v>
      </c>
      <c r="C151" s="434" t="s">
        <v>418</v>
      </c>
      <c r="D151" s="454" t="s">
        <v>1318</v>
      </c>
      <c r="E151" s="456" t="s">
        <v>1319</v>
      </c>
      <c r="F151" s="436" t="s">
        <v>1333</v>
      </c>
      <c r="G151" s="435" t="s">
        <v>1334</v>
      </c>
      <c r="H151" s="435" t="s">
        <v>1335</v>
      </c>
      <c r="I151" s="461" t="s">
        <v>1323</v>
      </c>
      <c r="J151" s="432">
        <v>15014</v>
      </c>
      <c r="K151" s="436"/>
      <c r="L151" s="435"/>
    </row>
    <row r="152" spans="1:12" ht="38.25" x14ac:dyDescent="0.25">
      <c r="A152" s="436">
        <v>150</v>
      </c>
      <c r="B152" s="433" t="s">
        <v>1317</v>
      </c>
      <c r="C152" s="434" t="s">
        <v>418</v>
      </c>
      <c r="D152" s="454" t="s">
        <v>1318</v>
      </c>
      <c r="E152" s="456" t="s">
        <v>1319</v>
      </c>
      <c r="F152" s="436" t="s">
        <v>1336</v>
      </c>
      <c r="G152" s="435" t="s">
        <v>1337</v>
      </c>
      <c r="H152" s="435" t="s">
        <v>1338</v>
      </c>
      <c r="I152" s="461" t="s">
        <v>1339</v>
      </c>
      <c r="J152" s="432">
        <v>18158</v>
      </c>
      <c r="K152" s="436"/>
      <c r="L152" s="435"/>
    </row>
    <row r="153" spans="1:12" ht="38.25" x14ac:dyDescent="0.25">
      <c r="A153" s="436">
        <v>151</v>
      </c>
      <c r="B153" s="433" t="s">
        <v>1317</v>
      </c>
      <c r="C153" s="434" t="s">
        <v>418</v>
      </c>
      <c r="D153" s="454" t="s">
        <v>1318</v>
      </c>
      <c r="E153" s="456" t="s">
        <v>1319</v>
      </c>
      <c r="F153" s="436" t="s">
        <v>1340</v>
      </c>
      <c r="G153" s="435" t="s">
        <v>1341</v>
      </c>
      <c r="H153" s="435" t="s">
        <v>1342</v>
      </c>
      <c r="I153" s="461" t="s">
        <v>1343</v>
      </c>
      <c r="J153" s="432">
        <v>9882</v>
      </c>
      <c r="K153" s="436"/>
      <c r="L153" s="435"/>
    </row>
    <row r="154" spans="1:12" ht="51" x14ac:dyDescent="0.25">
      <c r="A154" s="436">
        <v>152</v>
      </c>
      <c r="B154" s="433" t="s">
        <v>1317</v>
      </c>
      <c r="C154" s="434" t="s">
        <v>418</v>
      </c>
      <c r="D154" s="454" t="s">
        <v>1318</v>
      </c>
      <c r="E154" s="456" t="s">
        <v>1319</v>
      </c>
      <c r="F154" s="436" t="s">
        <v>1344</v>
      </c>
      <c r="G154" s="435" t="s">
        <v>1345</v>
      </c>
      <c r="H154" s="435" t="s">
        <v>1346</v>
      </c>
      <c r="I154" s="461" t="s">
        <v>1343</v>
      </c>
      <c r="J154" s="432">
        <v>17966</v>
      </c>
      <c r="K154" s="436"/>
      <c r="L154" s="435"/>
    </row>
    <row r="155" spans="1:12" ht="25.5" x14ac:dyDescent="0.25">
      <c r="A155" s="436">
        <v>153</v>
      </c>
      <c r="B155" s="433" t="s">
        <v>1317</v>
      </c>
      <c r="C155" s="434" t="s">
        <v>418</v>
      </c>
      <c r="D155" s="454" t="s">
        <v>1318</v>
      </c>
      <c r="E155" s="456" t="s">
        <v>1319</v>
      </c>
      <c r="F155" s="436" t="s">
        <v>1347</v>
      </c>
      <c r="G155" s="435" t="s">
        <v>1348</v>
      </c>
      <c r="H155" s="435" t="s">
        <v>1349</v>
      </c>
      <c r="I155" s="461" t="s">
        <v>1339</v>
      </c>
      <c r="J155" s="432">
        <v>17533</v>
      </c>
      <c r="K155" s="436"/>
      <c r="L155" s="435"/>
    </row>
    <row r="156" spans="1:12" ht="38.25" x14ac:dyDescent="0.25">
      <c r="A156" s="436">
        <v>154</v>
      </c>
      <c r="B156" s="433" t="s">
        <v>1317</v>
      </c>
      <c r="C156" s="434" t="s">
        <v>418</v>
      </c>
      <c r="D156" s="454" t="s">
        <v>1318</v>
      </c>
      <c r="E156" s="456" t="s">
        <v>1319</v>
      </c>
      <c r="F156" s="436" t="s">
        <v>1350</v>
      </c>
      <c r="G156" s="435" t="s">
        <v>1351</v>
      </c>
      <c r="H156" s="435" t="s">
        <v>1352</v>
      </c>
      <c r="I156" s="461" t="s">
        <v>1339</v>
      </c>
      <c r="J156" s="432">
        <v>16882</v>
      </c>
      <c r="K156" s="436"/>
      <c r="L156" s="435"/>
    </row>
    <row r="157" spans="1:12" ht="25.5" x14ac:dyDescent="0.25">
      <c r="A157" s="436">
        <v>155</v>
      </c>
      <c r="B157" s="433" t="s">
        <v>1317</v>
      </c>
      <c r="C157" s="434" t="s">
        <v>418</v>
      </c>
      <c r="D157" s="454" t="s">
        <v>1318</v>
      </c>
      <c r="E157" s="456" t="s">
        <v>1319</v>
      </c>
      <c r="F157" s="436" t="s">
        <v>1353</v>
      </c>
      <c r="G157" s="435" t="s">
        <v>1354</v>
      </c>
      <c r="H157" s="435" t="s">
        <v>1355</v>
      </c>
      <c r="I157" s="461" t="s">
        <v>1339</v>
      </c>
      <c r="J157" s="432">
        <v>10062</v>
      </c>
      <c r="K157" s="436"/>
      <c r="L157" s="435"/>
    </row>
    <row r="158" spans="1:12" ht="51" x14ac:dyDescent="0.25">
      <c r="A158" s="436">
        <v>156</v>
      </c>
      <c r="B158" s="433" t="s">
        <v>1317</v>
      </c>
      <c r="C158" s="434" t="s">
        <v>418</v>
      </c>
      <c r="D158" s="454" t="s">
        <v>1318</v>
      </c>
      <c r="E158" s="456" t="s">
        <v>1319</v>
      </c>
      <c r="F158" s="436" t="s">
        <v>1356</v>
      </c>
      <c r="G158" s="435" t="s">
        <v>1357</v>
      </c>
      <c r="H158" s="435" t="s">
        <v>1358</v>
      </c>
      <c r="I158" s="461" t="s">
        <v>1343</v>
      </c>
      <c r="J158" s="432">
        <v>16496</v>
      </c>
      <c r="K158" s="436"/>
      <c r="L158" s="435"/>
    </row>
    <row r="159" spans="1:12" ht="38.25" x14ac:dyDescent="0.25">
      <c r="A159" s="436">
        <v>157</v>
      </c>
      <c r="B159" s="433" t="s">
        <v>1317</v>
      </c>
      <c r="C159" s="434" t="s">
        <v>418</v>
      </c>
      <c r="D159" s="454" t="s">
        <v>1318</v>
      </c>
      <c r="E159" s="456" t="s">
        <v>1319</v>
      </c>
      <c r="F159" s="436" t="s">
        <v>1359</v>
      </c>
      <c r="G159" s="435" t="s">
        <v>1360</v>
      </c>
      <c r="H159" s="435" t="s">
        <v>1361</v>
      </c>
      <c r="I159" s="461" t="s">
        <v>1343</v>
      </c>
      <c r="J159" s="432">
        <v>15843</v>
      </c>
      <c r="K159" s="436"/>
      <c r="L159" s="435"/>
    </row>
    <row r="160" spans="1:12" ht="51" x14ac:dyDescent="0.25">
      <c r="A160" s="436">
        <v>158</v>
      </c>
      <c r="B160" s="433" t="s">
        <v>1317</v>
      </c>
      <c r="C160" s="434" t="s">
        <v>418</v>
      </c>
      <c r="D160" s="454" t="s">
        <v>1318</v>
      </c>
      <c r="E160" s="456" t="s">
        <v>1319</v>
      </c>
      <c r="F160" s="436" t="s">
        <v>1362</v>
      </c>
      <c r="G160" s="435" t="s">
        <v>1363</v>
      </c>
      <c r="H160" s="435" t="s">
        <v>1364</v>
      </c>
      <c r="I160" s="461" t="s">
        <v>1339</v>
      </c>
      <c r="J160" s="432">
        <v>15850</v>
      </c>
      <c r="K160" s="436"/>
      <c r="L160" s="435"/>
    </row>
    <row r="161" spans="1:12" ht="38.25" x14ac:dyDescent="0.25">
      <c r="A161" s="436">
        <v>159</v>
      </c>
      <c r="B161" s="433" t="s">
        <v>1317</v>
      </c>
      <c r="C161" s="434" t="s">
        <v>418</v>
      </c>
      <c r="D161" s="454" t="s">
        <v>1318</v>
      </c>
      <c r="E161" s="456" t="s">
        <v>1319</v>
      </c>
      <c r="F161" s="436" t="s">
        <v>1365</v>
      </c>
      <c r="G161" s="435" t="s">
        <v>1366</v>
      </c>
      <c r="H161" s="435" t="s">
        <v>1367</v>
      </c>
      <c r="I161" s="461" t="s">
        <v>1339</v>
      </c>
      <c r="J161" s="432">
        <v>16065</v>
      </c>
      <c r="K161" s="436"/>
      <c r="L161" s="435"/>
    </row>
    <row r="162" spans="1:12" ht="25.5" x14ac:dyDescent="0.25">
      <c r="A162" s="436">
        <v>160</v>
      </c>
      <c r="B162" s="433" t="s">
        <v>1317</v>
      </c>
      <c r="C162" s="434" t="s">
        <v>418</v>
      </c>
      <c r="D162" s="454" t="s">
        <v>1318</v>
      </c>
      <c r="E162" s="456" t="s">
        <v>1319</v>
      </c>
      <c r="F162" s="436" t="s">
        <v>1368</v>
      </c>
      <c r="G162" s="435" t="s">
        <v>1369</v>
      </c>
      <c r="H162" s="435" t="s">
        <v>1370</v>
      </c>
      <c r="I162" s="461" t="s">
        <v>1343</v>
      </c>
      <c r="J162" s="432">
        <v>11171</v>
      </c>
      <c r="K162" s="436"/>
      <c r="L162" s="435"/>
    </row>
    <row r="163" spans="1:12" ht="38.25" x14ac:dyDescent="0.25">
      <c r="A163" s="436">
        <v>161</v>
      </c>
      <c r="B163" s="433" t="s">
        <v>1317</v>
      </c>
      <c r="C163" s="434" t="s">
        <v>300</v>
      </c>
      <c r="D163" s="454" t="s">
        <v>1318</v>
      </c>
      <c r="E163" s="456" t="s">
        <v>1319</v>
      </c>
      <c r="F163" s="436" t="s">
        <v>1371</v>
      </c>
      <c r="G163" s="435" t="s">
        <v>1372</v>
      </c>
      <c r="H163" s="435" t="s">
        <v>1373</v>
      </c>
      <c r="I163" s="461" t="s">
        <v>1374</v>
      </c>
      <c r="J163" s="432">
        <v>12462</v>
      </c>
      <c r="K163" s="436"/>
      <c r="L163" s="435"/>
    </row>
    <row r="164" spans="1:12" ht="38.25" x14ac:dyDescent="0.25">
      <c r="A164" s="436">
        <v>162</v>
      </c>
      <c r="B164" s="433" t="s">
        <v>1317</v>
      </c>
      <c r="C164" s="434" t="s">
        <v>300</v>
      </c>
      <c r="D164" s="454" t="s">
        <v>1318</v>
      </c>
      <c r="E164" s="456" t="s">
        <v>1319</v>
      </c>
      <c r="F164" s="436" t="s">
        <v>1375</v>
      </c>
      <c r="G164" s="435" t="s">
        <v>1366</v>
      </c>
      <c r="H164" s="435" t="s">
        <v>1376</v>
      </c>
      <c r="I164" s="461" t="s">
        <v>1323</v>
      </c>
      <c r="J164" s="432">
        <v>15294</v>
      </c>
      <c r="K164" s="436"/>
      <c r="L164" s="435"/>
    </row>
    <row r="165" spans="1:12" ht="25.5" x14ac:dyDescent="0.25">
      <c r="A165" s="436">
        <v>163</v>
      </c>
      <c r="B165" s="433" t="s">
        <v>1317</v>
      </c>
      <c r="C165" s="434" t="s">
        <v>300</v>
      </c>
      <c r="D165" s="454" t="s">
        <v>1318</v>
      </c>
      <c r="E165" s="456" t="s">
        <v>1319</v>
      </c>
      <c r="F165" s="436" t="s">
        <v>1377</v>
      </c>
      <c r="G165" s="435" t="s">
        <v>1378</v>
      </c>
      <c r="H165" s="435" t="s">
        <v>1379</v>
      </c>
      <c r="I165" s="461" t="s">
        <v>1323</v>
      </c>
      <c r="J165" s="432">
        <v>10666</v>
      </c>
      <c r="K165" s="436"/>
      <c r="L165" s="435"/>
    </row>
    <row r="166" spans="1:12" ht="38.25" x14ac:dyDescent="0.25">
      <c r="A166" s="436">
        <v>164</v>
      </c>
      <c r="B166" s="433" t="s">
        <v>1317</v>
      </c>
      <c r="C166" s="434" t="s">
        <v>300</v>
      </c>
      <c r="D166" s="454" t="s">
        <v>1318</v>
      </c>
      <c r="E166" s="456" t="s">
        <v>1319</v>
      </c>
      <c r="F166" s="436" t="s">
        <v>1380</v>
      </c>
      <c r="G166" s="435" t="s">
        <v>1381</v>
      </c>
      <c r="H166" s="435" t="s">
        <v>1382</v>
      </c>
      <c r="I166" s="461" t="s">
        <v>1323</v>
      </c>
      <c r="J166" s="432">
        <v>9202</v>
      </c>
      <c r="K166" s="436"/>
      <c r="L166" s="435"/>
    </row>
    <row r="167" spans="1:12" ht="25.5" x14ac:dyDescent="0.25">
      <c r="A167" s="436">
        <v>165</v>
      </c>
      <c r="B167" s="433" t="s">
        <v>1317</v>
      </c>
      <c r="C167" s="434" t="s">
        <v>300</v>
      </c>
      <c r="D167" s="454" t="s">
        <v>1318</v>
      </c>
      <c r="E167" s="456" t="s">
        <v>1319</v>
      </c>
      <c r="F167" s="436" t="s">
        <v>1383</v>
      </c>
      <c r="G167" s="435" t="s">
        <v>1328</v>
      </c>
      <c r="H167" s="435" t="s">
        <v>1384</v>
      </c>
      <c r="I167" s="461" t="s">
        <v>1339</v>
      </c>
      <c r="J167" s="432">
        <v>13807</v>
      </c>
      <c r="K167" s="436"/>
      <c r="L167" s="435"/>
    </row>
    <row r="168" spans="1:12" ht="38.25" x14ac:dyDescent="0.25">
      <c r="A168" s="436">
        <v>166</v>
      </c>
      <c r="B168" s="433" t="s">
        <v>1317</v>
      </c>
      <c r="C168" s="434" t="s">
        <v>300</v>
      </c>
      <c r="D168" s="454" t="s">
        <v>1318</v>
      </c>
      <c r="E168" s="456" t="s">
        <v>1319</v>
      </c>
      <c r="F168" s="436" t="s">
        <v>1385</v>
      </c>
      <c r="G168" s="435" t="s">
        <v>1334</v>
      </c>
      <c r="H168" s="435" t="s">
        <v>1386</v>
      </c>
      <c r="I168" s="461" t="s">
        <v>1387</v>
      </c>
      <c r="J168" s="432">
        <v>17353</v>
      </c>
      <c r="K168" s="436"/>
      <c r="L168" s="435"/>
    </row>
    <row r="169" spans="1:12" ht="38.25" x14ac:dyDescent="0.25">
      <c r="A169" s="436">
        <v>167</v>
      </c>
      <c r="B169" s="433" t="s">
        <v>1317</v>
      </c>
      <c r="C169" s="434" t="s">
        <v>300</v>
      </c>
      <c r="D169" s="454" t="s">
        <v>1318</v>
      </c>
      <c r="E169" s="456" t="s">
        <v>1319</v>
      </c>
      <c r="F169" s="436" t="s">
        <v>1388</v>
      </c>
      <c r="G169" s="435" t="s">
        <v>1389</v>
      </c>
      <c r="H169" s="435" t="s">
        <v>1390</v>
      </c>
      <c r="I169" s="461" t="s">
        <v>1343</v>
      </c>
      <c r="J169" s="432">
        <v>10874</v>
      </c>
      <c r="K169" s="436"/>
      <c r="L169" s="435"/>
    </row>
    <row r="170" spans="1:12" ht="51" x14ac:dyDescent="0.25">
      <c r="A170" s="436">
        <v>168</v>
      </c>
      <c r="B170" s="433" t="s">
        <v>1317</v>
      </c>
      <c r="C170" s="434" t="s">
        <v>300</v>
      </c>
      <c r="D170" s="454" t="s">
        <v>1318</v>
      </c>
      <c r="E170" s="456" t="s">
        <v>1319</v>
      </c>
      <c r="F170" s="436" t="s">
        <v>1391</v>
      </c>
      <c r="G170" s="435" t="s">
        <v>1392</v>
      </c>
      <c r="H170" s="435" t="s">
        <v>1393</v>
      </c>
      <c r="I170" s="461" t="s">
        <v>1343</v>
      </c>
      <c r="J170" s="432">
        <v>13585</v>
      </c>
      <c r="K170" s="436"/>
      <c r="L170" s="435"/>
    </row>
    <row r="171" spans="1:12" ht="38.25" x14ac:dyDescent="0.25">
      <c r="A171" s="436">
        <v>169</v>
      </c>
      <c r="B171" s="433" t="s">
        <v>1317</v>
      </c>
      <c r="C171" s="434" t="s">
        <v>444</v>
      </c>
      <c r="D171" s="454" t="s">
        <v>1318</v>
      </c>
      <c r="E171" s="456" t="s">
        <v>1319</v>
      </c>
      <c r="F171" s="436" t="s">
        <v>1394</v>
      </c>
      <c r="G171" s="435" t="s">
        <v>1341</v>
      </c>
      <c r="H171" s="435" t="s">
        <v>1395</v>
      </c>
      <c r="I171" s="461" t="s">
        <v>1396</v>
      </c>
      <c r="J171" s="432">
        <v>81226</v>
      </c>
      <c r="K171" s="436"/>
      <c r="L171" s="435"/>
    </row>
    <row r="172" spans="1:12" ht="63.75" x14ac:dyDescent="0.25">
      <c r="A172" s="436">
        <v>170</v>
      </c>
      <c r="B172" s="433" t="s">
        <v>1317</v>
      </c>
      <c r="C172" s="434" t="s">
        <v>444</v>
      </c>
      <c r="D172" s="454" t="s">
        <v>1318</v>
      </c>
      <c r="E172" s="456" t="s">
        <v>1319</v>
      </c>
      <c r="F172" s="436" t="s">
        <v>1397</v>
      </c>
      <c r="G172" s="435" t="s">
        <v>1398</v>
      </c>
      <c r="H172" s="435" t="s">
        <v>1399</v>
      </c>
      <c r="I172" s="461" t="s">
        <v>1400</v>
      </c>
      <c r="J172" s="432">
        <v>84053</v>
      </c>
      <c r="K172" s="436"/>
      <c r="L172" s="435"/>
    </row>
    <row r="173" spans="1:12" ht="38.25" x14ac:dyDescent="0.25">
      <c r="A173" s="436">
        <v>171</v>
      </c>
      <c r="B173" s="433" t="s">
        <v>1317</v>
      </c>
      <c r="C173" s="434" t="s">
        <v>444</v>
      </c>
      <c r="D173" s="454" t="s">
        <v>1318</v>
      </c>
      <c r="E173" s="456" t="s">
        <v>1319</v>
      </c>
      <c r="F173" s="436" t="s">
        <v>1401</v>
      </c>
      <c r="G173" s="435" t="s">
        <v>1402</v>
      </c>
      <c r="H173" s="435" t="s">
        <v>1403</v>
      </c>
      <c r="I173" s="461" t="s">
        <v>1404</v>
      </c>
      <c r="J173" s="432">
        <v>4851</v>
      </c>
      <c r="K173" s="436"/>
      <c r="L173" s="435"/>
    </row>
    <row r="174" spans="1:12" ht="25.5" x14ac:dyDescent="0.25">
      <c r="A174" s="436">
        <v>172</v>
      </c>
      <c r="B174" s="433" t="s">
        <v>1317</v>
      </c>
      <c r="C174" s="434" t="s">
        <v>444</v>
      </c>
      <c r="D174" s="454" t="s">
        <v>1318</v>
      </c>
      <c r="E174" s="456" t="s">
        <v>1319</v>
      </c>
      <c r="F174" s="436" t="s">
        <v>1405</v>
      </c>
      <c r="G174" s="435" t="s">
        <v>1406</v>
      </c>
      <c r="H174" s="435" t="s">
        <v>1407</v>
      </c>
      <c r="I174" s="461" t="s">
        <v>448</v>
      </c>
      <c r="J174" s="432">
        <v>22530</v>
      </c>
      <c r="K174" s="436"/>
      <c r="L174" s="435"/>
    </row>
    <row r="175" spans="1:12" ht="38.25" x14ac:dyDescent="0.25">
      <c r="A175" s="436">
        <v>173</v>
      </c>
      <c r="B175" s="433" t="s">
        <v>1317</v>
      </c>
      <c r="C175" s="434" t="s">
        <v>444</v>
      </c>
      <c r="D175" s="454" t="s">
        <v>1318</v>
      </c>
      <c r="E175" s="456" t="s">
        <v>1319</v>
      </c>
      <c r="F175" s="436" t="s">
        <v>1408</v>
      </c>
      <c r="G175" s="435" t="s">
        <v>1409</v>
      </c>
      <c r="H175" s="435" t="s">
        <v>1410</v>
      </c>
      <c r="I175" s="461" t="s">
        <v>1411</v>
      </c>
      <c r="J175" s="432">
        <v>34942</v>
      </c>
      <c r="K175" s="436"/>
      <c r="L175" s="435"/>
    </row>
    <row r="176" spans="1:12" ht="25.5" x14ac:dyDescent="0.25">
      <c r="A176" s="436">
        <v>174</v>
      </c>
      <c r="B176" s="433" t="s">
        <v>1317</v>
      </c>
      <c r="C176" s="434" t="s">
        <v>444</v>
      </c>
      <c r="D176" s="454" t="s">
        <v>1318</v>
      </c>
      <c r="E176" s="456" t="s">
        <v>1319</v>
      </c>
      <c r="F176" s="436" t="s">
        <v>1412</v>
      </c>
      <c r="G176" s="435" t="s">
        <v>1413</v>
      </c>
      <c r="H176" s="435" t="s">
        <v>1414</v>
      </c>
      <c r="I176" s="461" t="s">
        <v>1415</v>
      </c>
      <c r="J176" s="432">
        <v>2381</v>
      </c>
      <c r="K176" s="436"/>
      <c r="L176" s="435"/>
    </row>
    <row r="177" spans="1:12" ht="25.5" x14ac:dyDescent="0.25">
      <c r="A177" s="436">
        <v>175</v>
      </c>
      <c r="B177" s="433" t="s">
        <v>1317</v>
      </c>
      <c r="C177" s="434" t="s">
        <v>444</v>
      </c>
      <c r="D177" s="454" t="s">
        <v>1318</v>
      </c>
      <c r="E177" s="456" t="s">
        <v>1319</v>
      </c>
      <c r="F177" s="436" t="s">
        <v>1416</v>
      </c>
      <c r="G177" s="435" t="s">
        <v>1392</v>
      </c>
      <c r="H177" s="435" t="s">
        <v>1417</v>
      </c>
      <c r="I177" s="461" t="s">
        <v>1411</v>
      </c>
      <c r="J177" s="432">
        <v>19365</v>
      </c>
      <c r="K177" s="436"/>
      <c r="L177" s="435"/>
    </row>
    <row r="178" spans="1:12" ht="25.5" x14ac:dyDescent="0.25">
      <c r="A178" s="436">
        <v>176</v>
      </c>
      <c r="B178" s="433" t="s">
        <v>1317</v>
      </c>
      <c r="C178" s="434" t="s">
        <v>444</v>
      </c>
      <c r="D178" s="454" t="s">
        <v>1318</v>
      </c>
      <c r="E178" s="456" t="s">
        <v>1319</v>
      </c>
      <c r="F178" s="436" t="s">
        <v>1418</v>
      </c>
      <c r="G178" s="435" t="s">
        <v>1419</v>
      </c>
      <c r="H178" s="435" t="s">
        <v>1420</v>
      </c>
      <c r="I178" s="461" t="s">
        <v>1411</v>
      </c>
      <c r="J178" s="432">
        <v>20591</v>
      </c>
      <c r="K178" s="436"/>
      <c r="L178" s="435"/>
    </row>
    <row r="179" spans="1:12" ht="25.5" x14ac:dyDescent="0.25">
      <c r="A179" s="436">
        <v>177</v>
      </c>
      <c r="B179" s="433" t="s">
        <v>1317</v>
      </c>
      <c r="C179" s="434" t="s">
        <v>444</v>
      </c>
      <c r="D179" s="454" t="s">
        <v>1318</v>
      </c>
      <c r="E179" s="456" t="s">
        <v>1319</v>
      </c>
      <c r="F179" s="436" t="s">
        <v>1421</v>
      </c>
      <c r="G179" s="435" t="s">
        <v>1402</v>
      </c>
      <c r="H179" s="435" t="s">
        <v>1422</v>
      </c>
      <c r="I179" s="461" t="s">
        <v>1423</v>
      </c>
      <c r="J179" s="432">
        <v>5021</v>
      </c>
      <c r="K179" s="436"/>
      <c r="L179" s="435"/>
    </row>
    <row r="180" spans="1:12" ht="25.5" x14ac:dyDescent="0.25">
      <c r="A180" s="436">
        <v>178</v>
      </c>
      <c r="B180" s="433" t="s">
        <v>1317</v>
      </c>
      <c r="C180" s="434" t="s">
        <v>444</v>
      </c>
      <c r="D180" s="454" t="s">
        <v>1318</v>
      </c>
      <c r="E180" s="456" t="s">
        <v>1319</v>
      </c>
      <c r="F180" s="436" t="s">
        <v>1424</v>
      </c>
      <c r="G180" s="435" t="s">
        <v>1425</v>
      </c>
      <c r="H180" s="435" t="s">
        <v>1426</v>
      </c>
      <c r="I180" s="461" t="s">
        <v>1427</v>
      </c>
      <c r="J180" s="432">
        <v>15619</v>
      </c>
      <c r="K180" s="436"/>
      <c r="L180" s="435"/>
    </row>
    <row r="181" spans="1:12" ht="38.25" x14ac:dyDescent="0.25">
      <c r="A181" s="436">
        <v>179</v>
      </c>
      <c r="B181" s="433" t="s">
        <v>1317</v>
      </c>
      <c r="C181" s="434" t="s">
        <v>444</v>
      </c>
      <c r="D181" s="454" t="s">
        <v>1318</v>
      </c>
      <c r="E181" s="456" t="s">
        <v>1319</v>
      </c>
      <c r="F181" s="436" t="s">
        <v>1428</v>
      </c>
      <c r="G181" s="435" t="s">
        <v>1429</v>
      </c>
      <c r="H181" s="435" t="s">
        <v>1430</v>
      </c>
      <c r="I181" s="461" t="s">
        <v>1431</v>
      </c>
      <c r="J181" s="432">
        <v>20600</v>
      </c>
      <c r="K181" s="436"/>
      <c r="L181" s="435"/>
    </row>
    <row r="182" spans="1:12" ht="38.25" x14ac:dyDescent="0.25">
      <c r="A182" s="436">
        <v>180</v>
      </c>
      <c r="B182" s="433" t="s">
        <v>1317</v>
      </c>
      <c r="C182" s="434" t="s">
        <v>444</v>
      </c>
      <c r="D182" s="454" t="s">
        <v>1318</v>
      </c>
      <c r="E182" s="456" t="s">
        <v>1319</v>
      </c>
      <c r="F182" s="436" t="s">
        <v>1432</v>
      </c>
      <c r="G182" s="435" t="s">
        <v>1334</v>
      </c>
      <c r="H182" s="435" t="s">
        <v>1433</v>
      </c>
      <c r="I182" s="461" t="s">
        <v>1431</v>
      </c>
      <c r="J182" s="432">
        <v>4940</v>
      </c>
      <c r="K182" s="436"/>
      <c r="L182" s="435"/>
    </row>
    <row r="183" spans="1:12" ht="51" x14ac:dyDescent="0.25">
      <c r="A183" s="436">
        <v>181</v>
      </c>
      <c r="B183" s="433" t="s">
        <v>1317</v>
      </c>
      <c r="C183" s="434" t="s">
        <v>444</v>
      </c>
      <c r="D183" s="454" t="s">
        <v>1318</v>
      </c>
      <c r="E183" s="456" t="s">
        <v>1319</v>
      </c>
      <c r="F183" s="436" t="s">
        <v>1434</v>
      </c>
      <c r="G183" s="435" t="s">
        <v>1345</v>
      </c>
      <c r="H183" s="435" t="s">
        <v>1435</v>
      </c>
      <c r="I183" s="461" t="s">
        <v>485</v>
      </c>
      <c r="J183" s="432">
        <v>17875</v>
      </c>
      <c r="K183" s="436"/>
      <c r="L183" s="435"/>
    </row>
    <row r="184" spans="1:12" ht="38.25" x14ac:dyDescent="0.25">
      <c r="A184" s="436">
        <v>182</v>
      </c>
      <c r="B184" s="433" t="s">
        <v>1317</v>
      </c>
      <c r="C184" s="434" t="s">
        <v>444</v>
      </c>
      <c r="D184" s="454" t="s">
        <v>1318</v>
      </c>
      <c r="E184" s="456" t="s">
        <v>1319</v>
      </c>
      <c r="F184" s="436" t="s">
        <v>1436</v>
      </c>
      <c r="G184" s="435" t="s">
        <v>1409</v>
      </c>
      <c r="H184" s="435" t="s">
        <v>1437</v>
      </c>
      <c r="I184" s="461" t="s">
        <v>1438</v>
      </c>
      <c r="J184" s="432">
        <v>33420</v>
      </c>
      <c r="K184" s="436"/>
      <c r="L184" s="435"/>
    </row>
    <row r="185" spans="1:12" ht="25.5" x14ac:dyDescent="0.25">
      <c r="A185" s="436">
        <v>183</v>
      </c>
      <c r="B185" s="433" t="s">
        <v>1317</v>
      </c>
      <c r="C185" s="434" t="s">
        <v>444</v>
      </c>
      <c r="D185" s="454" t="s">
        <v>1318</v>
      </c>
      <c r="E185" s="456" t="s">
        <v>1319</v>
      </c>
      <c r="F185" s="436" t="s">
        <v>1439</v>
      </c>
      <c r="G185" s="435" t="s">
        <v>1321</v>
      </c>
      <c r="H185" s="435" t="s">
        <v>1440</v>
      </c>
      <c r="I185" s="461" t="s">
        <v>481</v>
      </c>
      <c r="J185" s="432">
        <v>11854</v>
      </c>
      <c r="K185" s="436"/>
      <c r="L185" s="435"/>
    </row>
    <row r="186" spans="1:12" ht="63.75" x14ac:dyDescent="0.25">
      <c r="A186" s="436">
        <v>184</v>
      </c>
      <c r="B186" s="433" t="s">
        <v>1317</v>
      </c>
      <c r="C186" s="434" t="s">
        <v>444</v>
      </c>
      <c r="D186" s="454" t="s">
        <v>1318</v>
      </c>
      <c r="E186" s="456" t="s">
        <v>1319</v>
      </c>
      <c r="F186" s="436" t="s">
        <v>478</v>
      </c>
      <c r="G186" s="435" t="s">
        <v>1441</v>
      </c>
      <c r="H186" s="435" t="s">
        <v>1442</v>
      </c>
      <c r="I186" s="461" t="s">
        <v>481</v>
      </c>
      <c r="J186" s="432">
        <v>16210</v>
      </c>
      <c r="K186" s="436"/>
      <c r="L186" s="435"/>
    </row>
    <row r="187" spans="1:12" ht="38.25" x14ac:dyDescent="0.25">
      <c r="A187" s="436">
        <v>185</v>
      </c>
      <c r="B187" s="433" t="s">
        <v>1317</v>
      </c>
      <c r="C187" s="434" t="s">
        <v>444</v>
      </c>
      <c r="D187" s="454" t="s">
        <v>1318</v>
      </c>
      <c r="E187" s="456" t="s">
        <v>1319</v>
      </c>
      <c r="F187" s="436" t="s">
        <v>1443</v>
      </c>
      <c r="G187" s="435" t="s">
        <v>1413</v>
      </c>
      <c r="H187" s="435" t="s">
        <v>1444</v>
      </c>
      <c r="I187" s="461" t="s">
        <v>1411</v>
      </c>
      <c r="J187" s="432">
        <v>22056</v>
      </c>
      <c r="K187" s="436"/>
      <c r="L187" s="435"/>
    </row>
    <row r="188" spans="1:12" ht="25.5" x14ac:dyDescent="0.25">
      <c r="A188" s="436">
        <v>186</v>
      </c>
      <c r="B188" s="433" t="s">
        <v>1317</v>
      </c>
      <c r="C188" s="434" t="s">
        <v>444</v>
      </c>
      <c r="D188" s="454" t="s">
        <v>1318</v>
      </c>
      <c r="E188" s="456" t="s">
        <v>1319</v>
      </c>
      <c r="F188" s="436" t="s">
        <v>1445</v>
      </c>
      <c r="G188" s="435" t="s">
        <v>1345</v>
      </c>
      <c r="H188" s="435" t="s">
        <v>1446</v>
      </c>
      <c r="I188" s="461" t="s">
        <v>1447</v>
      </c>
      <c r="J188" s="432">
        <v>2500</v>
      </c>
      <c r="K188" s="436"/>
      <c r="L188" s="435"/>
    </row>
    <row r="189" spans="1:12" ht="38.25" x14ac:dyDescent="0.25">
      <c r="A189" s="436">
        <v>187</v>
      </c>
      <c r="B189" s="433" t="s">
        <v>1317</v>
      </c>
      <c r="C189" s="434" t="s">
        <v>444</v>
      </c>
      <c r="D189" s="454" t="s">
        <v>1318</v>
      </c>
      <c r="E189" s="456" t="s">
        <v>1319</v>
      </c>
      <c r="F189" s="436" t="s">
        <v>1448</v>
      </c>
      <c r="G189" s="435" t="s">
        <v>1337</v>
      </c>
      <c r="H189" s="435" t="s">
        <v>1449</v>
      </c>
      <c r="I189" s="461" t="s">
        <v>1450</v>
      </c>
      <c r="J189" s="432">
        <v>6900</v>
      </c>
      <c r="K189" s="436"/>
      <c r="L189" s="435"/>
    </row>
    <row r="190" spans="1:12" ht="38.25" x14ac:dyDescent="0.25">
      <c r="A190" s="436">
        <v>188</v>
      </c>
      <c r="B190" s="433" t="s">
        <v>1317</v>
      </c>
      <c r="C190" s="435" t="s">
        <v>568</v>
      </c>
      <c r="D190" s="454" t="s">
        <v>1318</v>
      </c>
      <c r="E190" s="456" t="s">
        <v>1319</v>
      </c>
      <c r="F190" s="436" t="s">
        <v>1451</v>
      </c>
      <c r="G190" s="435" t="s">
        <v>1337</v>
      </c>
      <c r="H190" s="435" t="s">
        <v>1452</v>
      </c>
      <c r="I190" s="461" t="s">
        <v>1453</v>
      </c>
      <c r="J190" s="432">
        <v>300000</v>
      </c>
      <c r="K190" s="432">
        <v>50000</v>
      </c>
      <c r="L190" s="435"/>
    </row>
    <row r="191" spans="1:12" ht="38.25" x14ac:dyDescent="0.25">
      <c r="A191" s="436">
        <v>189</v>
      </c>
      <c r="B191" s="433" t="s">
        <v>1317</v>
      </c>
      <c r="C191" s="435" t="s">
        <v>568</v>
      </c>
      <c r="D191" s="454" t="s">
        <v>1318</v>
      </c>
      <c r="E191" s="456" t="s">
        <v>1319</v>
      </c>
      <c r="F191" s="436" t="s">
        <v>1454</v>
      </c>
      <c r="G191" s="435" t="s">
        <v>1337</v>
      </c>
      <c r="H191" s="435" t="s">
        <v>1455</v>
      </c>
      <c r="I191" s="461" t="s">
        <v>1456</v>
      </c>
      <c r="J191" s="432">
        <v>250000</v>
      </c>
      <c r="K191" s="436"/>
      <c r="L191" s="435"/>
    </row>
    <row r="192" spans="1:12" ht="25.5" x14ac:dyDescent="0.25">
      <c r="A192" s="436">
        <v>190</v>
      </c>
      <c r="B192" s="433" t="s">
        <v>1317</v>
      </c>
      <c r="C192" s="435" t="s">
        <v>1457</v>
      </c>
      <c r="D192" s="454" t="s">
        <v>1318</v>
      </c>
      <c r="E192" s="456" t="s">
        <v>1319</v>
      </c>
      <c r="F192" s="436" t="s">
        <v>1458</v>
      </c>
      <c r="G192" s="435" t="s">
        <v>1348</v>
      </c>
      <c r="H192" s="435" t="s">
        <v>1459</v>
      </c>
      <c r="I192" s="461" t="s">
        <v>1460</v>
      </c>
      <c r="J192" s="432">
        <v>29302.03</v>
      </c>
      <c r="K192" s="436"/>
      <c r="L192" s="435"/>
    </row>
    <row r="193" spans="1:12" ht="38.25" x14ac:dyDescent="0.25">
      <c r="A193" s="436">
        <v>191</v>
      </c>
      <c r="B193" s="433" t="s">
        <v>1317</v>
      </c>
      <c r="C193" s="435" t="s">
        <v>1457</v>
      </c>
      <c r="D193" s="454" t="s">
        <v>1318</v>
      </c>
      <c r="E193" s="456" t="s">
        <v>1319</v>
      </c>
      <c r="F193" s="436" t="s">
        <v>1461</v>
      </c>
      <c r="G193" s="435" t="s">
        <v>1462</v>
      </c>
      <c r="H193" s="435" t="s">
        <v>1463</v>
      </c>
      <c r="I193" s="461" t="s">
        <v>1464</v>
      </c>
      <c r="J193" s="432">
        <v>12254.13</v>
      </c>
      <c r="K193" s="436"/>
      <c r="L193" s="435"/>
    </row>
    <row r="194" spans="1:12" ht="38.25" x14ac:dyDescent="0.25">
      <c r="A194" s="436">
        <v>192</v>
      </c>
      <c r="B194" s="433" t="s">
        <v>1317</v>
      </c>
      <c r="C194" s="435" t="s">
        <v>1465</v>
      </c>
      <c r="D194" s="454" t="s">
        <v>1318</v>
      </c>
      <c r="E194" s="456" t="s">
        <v>1319</v>
      </c>
      <c r="F194" s="436" t="s">
        <v>1466</v>
      </c>
      <c r="G194" s="435" t="s">
        <v>1467</v>
      </c>
      <c r="H194" s="435" t="s">
        <v>1468</v>
      </c>
      <c r="I194" s="461" t="s">
        <v>1469</v>
      </c>
      <c r="J194" s="432">
        <v>67301.36</v>
      </c>
      <c r="K194" s="436"/>
      <c r="L194" s="435"/>
    </row>
    <row r="195" spans="1:12" ht="127.5" x14ac:dyDescent="0.25">
      <c r="A195" s="436">
        <v>193</v>
      </c>
      <c r="B195" s="433" t="s">
        <v>1317</v>
      </c>
      <c r="C195" s="435" t="s">
        <v>568</v>
      </c>
      <c r="D195" s="454" t="s">
        <v>1318</v>
      </c>
      <c r="E195" s="456" t="s">
        <v>1319</v>
      </c>
      <c r="F195" s="436" t="s">
        <v>1470</v>
      </c>
      <c r="G195" s="435" t="s">
        <v>1471</v>
      </c>
      <c r="H195" s="435" t="s">
        <v>1472</v>
      </c>
      <c r="I195" s="461" t="s">
        <v>1473</v>
      </c>
      <c r="J195" s="432">
        <v>13128.41</v>
      </c>
      <c r="K195" s="436"/>
      <c r="L195" s="435"/>
    </row>
    <row r="196" spans="1:12" ht="38.25" x14ac:dyDescent="0.25">
      <c r="A196" s="436">
        <v>194</v>
      </c>
      <c r="B196" s="433" t="s">
        <v>1317</v>
      </c>
      <c r="C196" s="435" t="s">
        <v>1457</v>
      </c>
      <c r="D196" s="454" t="s">
        <v>1318</v>
      </c>
      <c r="E196" s="456" t="s">
        <v>1319</v>
      </c>
      <c r="F196" s="436" t="s">
        <v>1474</v>
      </c>
      <c r="G196" s="435" t="s">
        <v>1337</v>
      </c>
      <c r="H196" s="435" t="s">
        <v>1475</v>
      </c>
      <c r="I196" s="461" t="s">
        <v>1476</v>
      </c>
      <c r="J196" s="432">
        <v>22029.439999999999</v>
      </c>
      <c r="K196" s="436"/>
      <c r="L196" s="435"/>
    </row>
    <row r="197" spans="1:12" ht="38.25" x14ac:dyDescent="0.25">
      <c r="A197" s="436">
        <v>195</v>
      </c>
      <c r="B197" s="433" t="s">
        <v>1317</v>
      </c>
      <c r="C197" s="435" t="s">
        <v>1465</v>
      </c>
      <c r="D197" s="454" t="s">
        <v>1318</v>
      </c>
      <c r="E197" s="456" t="s">
        <v>1319</v>
      </c>
      <c r="F197" s="436" t="s">
        <v>1477</v>
      </c>
      <c r="G197" s="435" t="s">
        <v>1363</v>
      </c>
      <c r="H197" s="435" t="s">
        <v>1478</v>
      </c>
      <c r="I197" s="461" t="s">
        <v>1479</v>
      </c>
      <c r="J197" s="432">
        <v>189277.39</v>
      </c>
      <c r="K197" s="436"/>
      <c r="L197" s="435"/>
    </row>
    <row r="198" spans="1:12" ht="76.5" x14ac:dyDescent="0.25">
      <c r="A198" s="436">
        <v>196</v>
      </c>
      <c r="B198" s="433" t="s">
        <v>1317</v>
      </c>
      <c r="C198" s="435" t="s">
        <v>1465</v>
      </c>
      <c r="D198" s="454" t="s">
        <v>1318</v>
      </c>
      <c r="E198" s="456" t="s">
        <v>1319</v>
      </c>
      <c r="F198" s="436" t="s">
        <v>532</v>
      </c>
      <c r="G198" s="435" t="s">
        <v>1480</v>
      </c>
      <c r="H198" s="435" t="s">
        <v>1481</v>
      </c>
      <c r="I198" s="461" t="s">
        <v>1482</v>
      </c>
      <c r="J198" s="432">
        <v>138801.84</v>
      </c>
      <c r="K198" s="436"/>
      <c r="L198" s="435"/>
    </row>
    <row r="199" spans="1:12" ht="25.5" x14ac:dyDescent="0.25">
      <c r="A199" s="436">
        <v>197</v>
      </c>
      <c r="B199" s="433" t="s">
        <v>1317</v>
      </c>
      <c r="C199" s="435" t="s">
        <v>1483</v>
      </c>
      <c r="D199" s="455" t="s">
        <v>301</v>
      </c>
      <c r="E199" s="457" t="s">
        <v>541</v>
      </c>
      <c r="F199" s="436">
        <v>131155</v>
      </c>
      <c r="G199" s="435" t="s">
        <v>1484</v>
      </c>
      <c r="H199" s="435" t="s">
        <v>1485</v>
      </c>
      <c r="I199" s="461" t="s">
        <v>1486</v>
      </c>
      <c r="J199" s="432">
        <v>32880</v>
      </c>
      <c r="K199" s="435"/>
      <c r="L199" s="437"/>
    </row>
    <row r="200" spans="1:12" ht="25.5" x14ac:dyDescent="0.25">
      <c r="A200" s="436">
        <v>198</v>
      </c>
      <c r="B200" s="433" t="s">
        <v>1317</v>
      </c>
      <c r="C200" s="435" t="s">
        <v>1487</v>
      </c>
      <c r="D200" s="455" t="s">
        <v>1318</v>
      </c>
      <c r="E200" s="457" t="s">
        <v>541</v>
      </c>
      <c r="F200" s="436">
        <v>21145</v>
      </c>
      <c r="G200" s="435" t="s">
        <v>1488</v>
      </c>
      <c r="H200" s="435" t="s">
        <v>1489</v>
      </c>
      <c r="I200" s="461">
        <v>2022</v>
      </c>
      <c r="J200" s="432">
        <v>25480</v>
      </c>
      <c r="K200" s="435"/>
      <c r="L200" s="437"/>
    </row>
    <row r="201" spans="1:12" ht="25.5" x14ac:dyDescent="0.25">
      <c r="A201" s="436">
        <v>199</v>
      </c>
      <c r="B201" s="433" t="s">
        <v>1317</v>
      </c>
      <c r="C201" s="435" t="s">
        <v>1487</v>
      </c>
      <c r="D201" s="455" t="s">
        <v>1318</v>
      </c>
      <c r="E201" s="457" t="s">
        <v>541</v>
      </c>
      <c r="F201" s="436">
        <v>21317</v>
      </c>
      <c r="G201" s="435" t="s">
        <v>1490</v>
      </c>
      <c r="H201" s="435" t="s">
        <v>1491</v>
      </c>
      <c r="I201" s="461" t="s">
        <v>1492</v>
      </c>
      <c r="J201" s="432">
        <v>1545</v>
      </c>
      <c r="K201" s="435"/>
      <c r="L201" s="437"/>
    </row>
    <row r="202" spans="1:12" ht="25.5" x14ac:dyDescent="0.25">
      <c r="A202" s="436">
        <v>200</v>
      </c>
      <c r="B202" s="433" t="s">
        <v>1317</v>
      </c>
      <c r="C202" s="435" t="s">
        <v>1487</v>
      </c>
      <c r="D202" s="455" t="s">
        <v>1318</v>
      </c>
      <c r="E202" s="457" t="s">
        <v>541</v>
      </c>
      <c r="F202" s="436">
        <v>23249</v>
      </c>
      <c r="G202" s="435" t="s">
        <v>1493</v>
      </c>
      <c r="H202" s="435" t="s">
        <v>1494</v>
      </c>
      <c r="I202" s="461" t="s">
        <v>1495</v>
      </c>
      <c r="J202" s="432">
        <v>35757.46</v>
      </c>
      <c r="K202" s="436"/>
      <c r="L202" s="435"/>
    </row>
    <row r="203" spans="1:12" ht="51" x14ac:dyDescent="0.25">
      <c r="A203" s="436">
        <v>201</v>
      </c>
      <c r="B203" s="433" t="s">
        <v>1317</v>
      </c>
      <c r="C203" s="435" t="s">
        <v>1496</v>
      </c>
      <c r="D203" s="455" t="s">
        <v>1318</v>
      </c>
      <c r="E203" s="457" t="s">
        <v>541</v>
      </c>
      <c r="F203" s="436" t="s">
        <v>1497</v>
      </c>
      <c r="G203" s="435" t="s">
        <v>1351</v>
      </c>
      <c r="H203" s="435" t="s">
        <v>1498</v>
      </c>
      <c r="I203" s="461" t="s">
        <v>1499</v>
      </c>
      <c r="J203" s="432">
        <v>22103.4</v>
      </c>
      <c r="K203" s="435"/>
      <c r="L203" s="437"/>
    </row>
    <row r="204" spans="1:12" ht="25.5" x14ac:dyDescent="0.25">
      <c r="A204" s="436">
        <v>202</v>
      </c>
      <c r="B204" s="433" t="s">
        <v>1317</v>
      </c>
      <c r="C204" s="435" t="s">
        <v>1487</v>
      </c>
      <c r="D204" s="455" t="s">
        <v>1318</v>
      </c>
      <c r="E204" s="458" t="s">
        <v>541</v>
      </c>
      <c r="F204" s="436" t="s">
        <v>1500</v>
      </c>
      <c r="G204" s="435" t="s">
        <v>1348</v>
      </c>
      <c r="H204" s="435" t="s">
        <v>1501</v>
      </c>
      <c r="I204" s="461" t="s">
        <v>1492</v>
      </c>
      <c r="J204" s="432">
        <v>1181.25</v>
      </c>
      <c r="K204" s="435"/>
      <c r="L204" s="437"/>
    </row>
    <row r="205" spans="1:12" ht="25.5" x14ac:dyDescent="0.25">
      <c r="A205" s="436">
        <v>203</v>
      </c>
      <c r="B205" s="433" t="s">
        <v>1317</v>
      </c>
      <c r="C205" s="435" t="s">
        <v>1487</v>
      </c>
      <c r="D205" s="455" t="s">
        <v>1318</v>
      </c>
      <c r="E205" s="458" t="s">
        <v>541</v>
      </c>
      <c r="F205" s="436">
        <v>23362</v>
      </c>
      <c r="G205" s="435" t="s">
        <v>1490</v>
      </c>
      <c r="H205" s="435" t="s">
        <v>1502</v>
      </c>
      <c r="I205" s="461">
        <v>2023</v>
      </c>
      <c r="J205" s="432">
        <f>1050.31+1499.76</f>
        <v>2550.0699999999997</v>
      </c>
      <c r="K205" s="436"/>
      <c r="L205" s="435"/>
    </row>
    <row r="206" spans="1:12" ht="38.25" x14ac:dyDescent="0.25">
      <c r="A206" s="436">
        <v>204</v>
      </c>
      <c r="B206" s="433" t="s">
        <v>1317</v>
      </c>
      <c r="C206" s="435" t="s">
        <v>1503</v>
      </c>
      <c r="D206" s="455" t="s">
        <v>1504</v>
      </c>
      <c r="E206" s="457" t="s">
        <v>302</v>
      </c>
      <c r="F206" s="436" t="s">
        <v>1505</v>
      </c>
      <c r="G206" s="435" t="s">
        <v>1441</v>
      </c>
      <c r="H206" s="435" t="s">
        <v>1506</v>
      </c>
      <c r="I206" s="461" t="s">
        <v>1507</v>
      </c>
      <c r="J206" s="432">
        <v>19980</v>
      </c>
      <c r="K206" s="436"/>
      <c r="L206" s="435"/>
    </row>
    <row r="207" spans="1:12" ht="38.25" x14ac:dyDescent="0.25">
      <c r="A207" s="436">
        <v>205</v>
      </c>
      <c r="B207" s="433" t="s">
        <v>1317</v>
      </c>
      <c r="C207" s="435" t="s">
        <v>1508</v>
      </c>
      <c r="D207" s="455" t="s">
        <v>1504</v>
      </c>
      <c r="E207" s="457" t="s">
        <v>302</v>
      </c>
      <c r="F207" s="436" t="s">
        <v>1509</v>
      </c>
      <c r="G207" s="435" t="s">
        <v>1351</v>
      </c>
      <c r="H207" s="435" t="s">
        <v>1510</v>
      </c>
      <c r="I207" s="461" t="s">
        <v>1511</v>
      </c>
      <c r="J207" s="432">
        <v>1980</v>
      </c>
      <c r="K207" s="436"/>
      <c r="L207" s="435"/>
    </row>
    <row r="208" spans="1:12" ht="25.5" x14ac:dyDescent="0.25">
      <c r="A208" s="436">
        <v>206</v>
      </c>
      <c r="B208" s="433" t="s">
        <v>1317</v>
      </c>
      <c r="C208" s="435" t="s">
        <v>1512</v>
      </c>
      <c r="D208" s="455" t="s">
        <v>1504</v>
      </c>
      <c r="E208" s="457" t="s">
        <v>302</v>
      </c>
      <c r="F208" s="436" t="s">
        <v>1513</v>
      </c>
      <c r="G208" s="435" t="s">
        <v>1392</v>
      </c>
      <c r="H208" s="435" t="s">
        <v>1514</v>
      </c>
      <c r="I208" s="461" t="s">
        <v>1515</v>
      </c>
      <c r="J208" s="432">
        <v>300</v>
      </c>
      <c r="K208" s="436"/>
      <c r="L208" s="435"/>
    </row>
    <row r="209" spans="1:12" ht="38.25" x14ac:dyDescent="0.25">
      <c r="A209" s="436">
        <v>207</v>
      </c>
      <c r="B209" s="433" t="s">
        <v>1317</v>
      </c>
      <c r="C209" s="435" t="s">
        <v>1516</v>
      </c>
      <c r="D209" s="455" t="s">
        <v>1504</v>
      </c>
      <c r="E209" s="457" t="s">
        <v>302</v>
      </c>
      <c r="F209" s="436" t="s">
        <v>1517</v>
      </c>
      <c r="G209" s="435" t="s">
        <v>1348</v>
      </c>
      <c r="H209" s="435" t="s">
        <v>1518</v>
      </c>
      <c r="I209" s="461" t="s">
        <v>1519</v>
      </c>
      <c r="J209" s="432">
        <v>5400</v>
      </c>
      <c r="K209" s="436"/>
      <c r="L209" s="435"/>
    </row>
    <row r="210" spans="1:12" ht="25.5" x14ac:dyDescent="0.25">
      <c r="A210" s="436">
        <v>208</v>
      </c>
      <c r="B210" s="433" t="s">
        <v>1317</v>
      </c>
      <c r="C210" s="435" t="s">
        <v>1520</v>
      </c>
      <c r="D210" s="455" t="s">
        <v>1504</v>
      </c>
      <c r="E210" s="457" t="s">
        <v>302</v>
      </c>
      <c r="F210" s="436" t="s">
        <v>1521</v>
      </c>
      <c r="G210" s="435" t="s">
        <v>1522</v>
      </c>
      <c r="H210" s="435" t="s">
        <v>1523</v>
      </c>
      <c r="I210" s="461" t="s">
        <v>1524</v>
      </c>
      <c r="J210" s="432">
        <v>504</v>
      </c>
      <c r="K210" s="436"/>
      <c r="L210" s="435"/>
    </row>
    <row r="211" spans="1:12" ht="38.25" x14ac:dyDescent="0.25">
      <c r="A211" s="436">
        <v>209</v>
      </c>
      <c r="B211" s="433" t="s">
        <v>1317</v>
      </c>
      <c r="C211" s="434" t="s">
        <v>1525</v>
      </c>
      <c r="D211" s="455" t="s">
        <v>1504</v>
      </c>
      <c r="E211" s="457" t="s">
        <v>541</v>
      </c>
      <c r="F211" s="436" t="s">
        <v>1526</v>
      </c>
      <c r="G211" s="435" t="s">
        <v>1351</v>
      </c>
      <c r="H211" s="435" t="s">
        <v>1527</v>
      </c>
      <c r="I211" s="461" t="s">
        <v>1528</v>
      </c>
      <c r="J211" s="432">
        <v>15500</v>
      </c>
      <c r="K211" s="433"/>
      <c r="L211" s="434"/>
    </row>
    <row r="212" spans="1:12" ht="25.5" x14ac:dyDescent="0.25">
      <c r="A212" s="436">
        <v>210</v>
      </c>
      <c r="B212" s="433" t="s">
        <v>1317</v>
      </c>
      <c r="C212" s="435" t="s">
        <v>1529</v>
      </c>
      <c r="D212" s="455" t="s">
        <v>1504</v>
      </c>
      <c r="E212" s="457" t="s">
        <v>302</v>
      </c>
      <c r="F212" s="436" t="s">
        <v>1530</v>
      </c>
      <c r="G212" s="435" t="s">
        <v>1531</v>
      </c>
      <c r="H212" s="435" t="s">
        <v>1532</v>
      </c>
      <c r="I212" s="461" t="s">
        <v>1533</v>
      </c>
      <c r="J212" s="432">
        <v>5460</v>
      </c>
      <c r="K212" s="436"/>
      <c r="L212" s="435"/>
    </row>
    <row r="213" spans="1:12" ht="38.25" x14ac:dyDescent="0.25">
      <c r="A213" s="436">
        <v>211</v>
      </c>
      <c r="B213" s="433" t="s">
        <v>1317</v>
      </c>
      <c r="C213" s="434" t="s">
        <v>1534</v>
      </c>
      <c r="D213" s="455" t="s">
        <v>1504</v>
      </c>
      <c r="E213" s="457" t="s">
        <v>302</v>
      </c>
      <c r="F213" s="436" t="s">
        <v>1535</v>
      </c>
      <c r="G213" s="435" t="s">
        <v>1441</v>
      </c>
      <c r="H213" s="435" t="s">
        <v>1536</v>
      </c>
      <c r="I213" s="461" t="s">
        <v>1537</v>
      </c>
      <c r="J213" s="432">
        <v>15600</v>
      </c>
      <c r="K213" s="436"/>
      <c r="L213" s="435"/>
    </row>
    <row r="214" spans="1:12" ht="25.5" x14ac:dyDescent="0.25">
      <c r="A214" s="436">
        <v>212</v>
      </c>
      <c r="B214" s="433" t="s">
        <v>1317</v>
      </c>
      <c r="C214" s="435" t="s">
        <v>1538</v>
      </c>
      <c r="D214" s="455" t="s">
        <v>1504</v>
      </c>
      <c r="E214" s="457" t="s">
        <v>302</v>
      </c>
      <c r="F214" s="436" t="s">
        <v>1539</v>
      </c>
      <c r="G214" s="435" t="s">
        <v>1540</v>
      </c>
      <c r="H214" s="435" t="s">
        <v>1541</v>
      </c>
      <c r="I214" s="461">
        <v>44987</v>
      </c>
      <c r="J214" s="432">
        <v>678</v>
      </c>
      <c r="K214" s="436"/>
      <c r="L214" s="435"/>
    </row>
    <row r="215" spans="1:12" ht="25.5" x14ac:dyDescent="0.25">
      <c r="A215" s="436">
        <v>213</v>
      </c>
      <c r="B215" s="433" t="s">
        <v>1317</v>
      </c>
      <c r="C215" s="434" t="s">
        <v>1542</v>
      </c>
      <c r="D215" s="455" t="s">
        <v>1504</v>
      </c>
      <c r="E215" s="457" t="s">
        <v>302</v>
      </c>
      <c r="F215" s="436" t="s">
        <v>1543</v>
      </c>
      <c r="G215" s="435" t="s">
        <v>1334</v>
      </c>
      <c r="H215" s="435" t="s">
        <v>1544</v>
      </c>
      <c r="I215" s="461" t="s">
        <v>1545</v>
      </c>
      <c r="J215" s="432">
        <v>480</v>
      </c>
      <c r="K215" s="433"/>
      <c r="L215" s="434"/>
    </row>
    <row r="216" spans="1:12" ht="25.5" x14ac:dyDescent="0.25">
      <c r="A216" s="436">
        <v>214</v>
      </c>
      <c r="B216" s="433" t="s">
        <v>1317</v>
      </c>
      <c r="C216" s="434" t="s">
        <v>1542</v>
      </c>
      <c r="D216" s="455" t="s">
        <v>1504</v>
      </c>
      <c r="E216" s="457" t="s">
        <v>302</v>
      </c>
      <c r="F216" s="436" t="s">
        <v>1546</v>
      </c>
      <c r="G216" s="435" t="s">
        <v>1334</v>
      </c>
      <c r="H216" s="435" t="s">
        <v>1547</v>
      </c>
      <c r="I216" s="461" t="s">
        <v>1548</v>
      </c>
      <c r="J216" s="432">
        <v>600</v>
      </c>
      <c r="K216" s="436"/>
      <c r="L216" s="435"/>
    </row>
    <row r="217" spans="1:12" ht="51" x14ac:dyDescent="0.25">
      <c r="A217" s="436">
        <v>215</v>
      </c>
      <c r="B217" s="433" t="s">
        <v>1317</v>
      </c>
      <c r="C217" s="435" t="s">
        <v>1549</v>
      </c>
      <c r="D217" s="455" t="s">
        <v>1504</v>
      </c>
      <c r="E217" s="457" t="s">
        <v>302</v>
      </c>
      <c r="F217" s="436" t="s">
        <v>1550</v>
      </c>
      <c r="G217" s="435" t="s">
        <v>1441</v>
      </c>
      <c r="H217" s="435" t="s">
        <v>1551</v>
      </c>
      <c r="I217" s="461" t="s">
        <v>1552</v>
      </c>
      <c r="J217" s="432">
        <v>15600</v>
      </c>
      <c r="K217" s="436"/>
      <c r="L217" s="435"/>
    </row>
    <row r="218" spans="1:12" ht="25.5" x14ac:dyDescent="0.25">
      <c r="A218" s="436">
        <v>216</v>
      </c>
      <c r="B218" s="433" t="s">
        <v>1317</v>
      </c>
      <c r="C218" s="435" t="s">
        <v>1553</v>
      </c>
      <c r="D218" s="455" t="s">
        <v>1504</v>
      </c>
      <c r="E218" s="457" t="s">
        <v>302</v>
      </c>
      <c r="F218" s="436" t="s">
        <v>1554</v>
      </c>
      <c r="G218" s="435" t="s">
        <v>1334</v>
      </c>
      <c r="H218" s="435" t="s">
        <v>1555</v>
      </c>
      <c r="I218" s="461" t="s">
        <v>1556</v>
      </c>
      <c r="J218" s="432">
        <v>192</v>
      </c>
      <c r="K218" s="436"/>
      <c r="L218" s="435"/>
    </row>
    <row r="219" spans="1:12" ht="51" x14ac:dyDescent="0.25">
      <c r="A219" s="436">
        <v>217</v>
      </c>
      <c r="B219" s="433" t="s">
        <v>1317</v>
      </c>
      <c r="C219" s="435" t="s">
        <v>1557</v>
      </c>
      <c r="D219" s="455" t="s">
        <v>1504</v>
      </c>
      <c r="E219" s="457" t="s">
        <v>302</v>
      </c>
      <c r="F219" s="436" t="s">
        <v>1558</v>
      </c>
      <c r="G219" s="435" t="s">
        <v>1366</v>
      </c>
      <c r="H219" s="435" t="s">
        <v>1559</v>
      </c>
      <c r="I219" s="461" t="s">
        <v>1560</v>
      </c>
      <c r="J219" s="432">
        <v>13800</v>
      </c>
      <c r="K219" s="436"/>
      <c r="L219" s="435"/>
    </row>
    <row r="220" spans="1:12" ht="38.25" x14ac:dyDescent="0.25">
      <c r="A220" s="436">
        <v>218</v>
      </c>
      <c r="B220" s="433" t="s">
        <v>1317</v>
      </c>
      <c r="C220" s="435" t="s">
        <v>1542</v>
      </c>
      <c r="D220" s="455" t="s">
        <v>1504</v>
      </c>
      <c r="E220" s="457" t="s">
        <v>302</v>
      </c>
      <c r="F220" s="436" t="s">
        <v>1561</v>
      </c>
      <c r="G220" s="435" t="s">
        <v>1334</v>
      </c>
      <c r="H220" s="435" t="s">
        <v>1562</v>
      </c>
      <c r="I220" s="461" t="s">
        <v>1563</v>
      </c>
      <c r="J220" s="432">
        <v>900</v>
      </c>
      <c r="K220" s="436"/>
      <c r="L220" s="435"/>
    </row>
    <row r="221" spans="1:12" ht="38.25" x14ac:dyDescent="0.25">
      <c r="A221" s="436">
        <v>219</v>
      </c>
      <c r="B221" s="433" t="s">
        <v>1317</v>
      </c>
      <c r="C221" s="435" t="s">
        <v>1564</v>
      </c>
      <c r="D221" s="455" t="s">
        <v>1504</v>
      </c>
      <c r="E221" s="457" t="s">
        <v>302</v>
      </c>
      <c r="F221" s="436" t="s">
        <v>1565</v>
      </c>
      <c r="G221" s="435" t="s">
        <v>1566</v>
      </c>
      <c r="H221" s="435" t="s">
        <v>1567</v>
      </c>
      <c r="I221" s="461" t="s">
        <v>1568</v>
      </c>
      <c r="J221" s="432">
        <v>3600</v>
      </c>
      <c r="K221" s="436"/>
      <c r="L221" s="435"/>
    </row>
    <row r="222" spans="1:12" ht="51" x14ac:dyDescent="0.25">
      <c r="A222" s="436">
        <v>220</v>
      </c>
      <c r="B222" s="433" t="s">
        <v>1317</v>
      </c>
      <c r="C222" s="435" t="s">
        <v>1569</v>
      </c>
      <c r="D222" s="455" t="s">
        <v>1504</v>
      </c>
      <c r="E222" s="457" t="s">
        <v>302</v>
      </c>
      <c r="F222" s="436" t="s">
        <v>1570</v>
      </c>
      <c r="G222" s="435" t="s">
        <v>1366</v>
      </c>
      <c r="H222" s="435" t="s">
        <v>1571</v>
      </c>
      <c r="I222" s="461" t="s">
        <v>1560</v>
      </c>
      <c r="J222" s="432">
        <v>13800</v>
      </c>
      <c r="K222" s="436"/>
      <c r="L222" s="435"/>
    </row>
    <row r="223" spans="1:12" ht="25.5" x14ac:dyDescent="0.25">
      <c r="A223" s="436">
        <v>221</v>
      </c>
      <c r="B223" s="433" t="s">
        <v>1317</v>
      </c>
      <c r="C223" s="434" t="s">
        <v>1572</v>
      </c>
      <c r="D223" s="455" t="s">
        <v>1504</v>
      </c>
      <c r="E223" s="457" t="s">
        <v>302</v>
      </c>
      <c r="F223" s="436" t="s">
        <v>1573</v>
      </c>
      <c r="G223" s="435" t="s">
        <v>1366</v>
      </c>
      <c r="H223" s="435" t="s">
        <v>1574</v>
      </c>
      <c r="I223" s="461" t="s">
        <v>1575</v>
      </c>
      <c r="J223" s="432">
        <v>60</v>
      </c>
      <c r="K223" s="433"/>
      <c r="L223" s="434"/>
    </row>
    <row r="224" spans="1:12" ht="38.25" x14ac:dyDescent="0.25">
      <c r="A224" s="436">
        <v>222</v>
      </c>
      <c r="B224" s="433" t="s">
        <v>1317</v>
      </c>
      <c r="C224" s="435" t="s">
        <v>1516</v>
      </c>
      <c r="D224" s="455" t="s">
        <v>1504</v>
      </c>
      <c r="E224" s="457" t="s">
        <v>302</v>
      </c>
      <c r="F224" s="436" t="s">
        <v>1517</v>
      </c>
      <c r="G224" s="435" t="s">
        <v>1348</v>
      </c>
      <c r="H224" s="435" t="s">
        <v>1576</v>
      </c>
      <c r="I224" s="461" t="s">
        <v>1577</v>
      </c>
      <c r="J224" s="432">
        <v>840</v>
      </c>
      <c r="K224" s="436"/>
      <c r="L224" s="435"/>
    </row>
    <row r="225" spans="1:12" ht="38.25" x14ac:dyDescent="0.25">
      <c r="A225" s="436">
        <v>223</v>
      </c>
      <c r="B225" s="433" t="s">
        <v>1317</v>
      </c>
      <c r="C225" s="435" t="s">
        <v>1542</v>
      </c>
      <c r="D225" s="455" t="s">
        <v>1504</v>
      </c>
      <c r="E225" s="457" t="s">
        <v>302</v>
      </c>
      <c r="F225" s="436" t="s">
        <v>1578</v>
      </c>
      <c r="G225" s="435" t="s">
        <v>1334</v>
      </c>
      <c r="H225" s="435" t="s">
        <v>1579</v>
      </c>
      <c r="I225" s="461" t="s">
        <v>1580</v>
      </c>
      <c r="J225" s="432">
        <v>840</v>
      </c>
      <c r="K225" s="436"/>
      <c r="L225" s="435"/>
    </row>
    <row r="226" spans="1:12" ht="25.5" x14ac:dyDescent="0.25">
      <c r="A226" s="436">
        <v>224</v>
      </c>
      <c r="B226" s="433" t="s">
        <v>1317</v>
      </c>
      <c r="C226" s="435" t="s">
        <v>1581</v>
      </c>
      <c r="D226" s="455" t="s">
        <v>1504</v>
      </c>
      <c r="E226" s="457" t="s">
        <v>302</v>
      </c>
      <c r="F226" s="436" t="s">
        <v>1582</v>
      </c>
      <c r="G226" s="435" t="s">
        <v>1540</v>
      </c>
      <c r="H226" s="435" t="s">
        <v>1583</v>
      </c>
      <c r="I226" s="461" t="s">
        <v>1584</v>
      </c>
      <c r="J226" s="432">
        <v>312</v>
      </c>
      <c r="K226" s="436"/>
      <c r="L226" s="435"/>
    </row>
    <row r="227" spans="1:12" ht="38.25" x14ac:dyDescent="0.25">
      <c r="A227" s="436">
        <v>225</v>
      </c>
      <c r="B227" s="433" t="s">
        <v>1317</v>
      </c>
      <c r="C227" s="435" t="s">
        <v>1585</v>
      </c>
      <c r="D227" s="455" t="s">
        <v>1504</v>
      </c>
      <c r="E227" s="457" t="s">
        <v>302</v>
      </c>
      <c r="F227" s="436" t="s">
        <v>1573</v>
      </c>
      <c r="G227" s="435" t="s">
        <v>1366</v>
      </c>
      <c r="H227" s="435" t="s">
        <v>1586</v>
      </c>
      <c r="I227" s="461" t="s">
        <v>1587</v>
      </c>
      <c r="J227" s="432">
        <v>576</v>
      </c>
      <c r="K227" s="436"/>
      <c r="L227" s="435"/>
    </row>
    <row r="228" spans="1:12" ht="25.5" x14ac:dyDescent="0.25">
      <c r="A228" s="436">
        <v>226</v>
      </c>
      <c r="B228" s="433" t="s">
        <v>1317</v>
      </c>
      <c r="C228" s="435" t="s">
        <v>1538</v>
      </c>
      <c r="D228" s="455" t="s">
        <v>1504</v>
      </c>
      <c r="E228" s="457" t="s">
        <v>302</v>
      </c>
      <c r="F228" s="436" t="s">
        <v>1588</v>
      </c>
      <c r="G228" s="435" t="s">
        <v>1540</v>
      </c>
      <c r="H228" s="435" t="s">
        <v>1541</v>
      </c>
      <c r="I228" s="461" t="s">
        <v>1589</v>
      </c>
      <c r="J228" s="432">
        <v>271.2</v>
      </c>
      <c r="K228" s="436"/>
      <c r="L228" s="435"/>
    </row>
    <row r="229" spans="1:12" ht="38.25" x14ac:dyDescent="0.25">
      <c r="A229" s="436">
        <v>227</v>
      </c>
      <c r="B229" s="433" t="s">
        <v>1317</v>
      </c>
      <c r="C229" s="435" t="s">
        <v>1542</v>
      </c>
      <c r="D229" s="455" t="s">
        <v>1504</v>
      </c>
      <c r="E229" s="457" t="s">
        <v>302</v>
      </c>
      <c r="F229" s="436" t="s">
        <v>1590</v>
      </c>
      <c r="G229" s="435" t="s">
        <v>1334</v>
      </c>
      <c r="H229" s="435" t="s">
        <v>1591</v>
      </c>
      <c r="I229" s="461" t="s">
        <v>1592</v>
      </c>
      <c r="J229" s="432">
        <v>2100</v>
      </c>
      <c r="K229" s="436"/>
      <c r="L229" s="435"/>
    </row>
    <row r="230" spans="1:12" ht="38.25" x14ac:dyDescent="0.25">
      <c r="A230" s="436">
        <v>228</v>
      </c>
      <c r="B230" s="433" t="s">
        <v>1317</v>
      </c>
      <c r="C230" s="435" t="s">
        <v>1516</v>
      </c>
      <c r="D230" s="455" t="s">
        <v>1504</v>
      </c>
      <c r="E230" s="457" t="s">
        <v>302</v>
      </c>
      <c r="F230" s="436" t="s">
        <v>1517</v>
      </c>
      <c r="G230" s="435" t="s">
        <v>1348</v>
      </c>
      <c r="H230" s="435" t="s">
        <v>1593</v>
      </c>
      <c r="I230" s="461" t="s">
        <v>1577</v>
      </c>
      <c r="J230" s="432">
        <v>3900</v>
      </c>
      <c r="K230" s="436"/>
      <c r="L230" s="435"/>
    </row>
    <row r="231" spans="1:12" ht="38.25" x14ac:dyDescent="0.25">
      <c r="A231" s="436">
        <v>229</v>
      </c>
      <c r="B231" s="436" t="s">
        <v>1317</v>
      </c>
      <c r="C231" s="435" t="s">
        <v>1594</v>
      </c>
      <c r="D231" s="455" t="s">
        <v>1504</v>
      </c>
      <c r="E231" s="457" t="s">
        <v>541</v>
      </c>
      <c r="F231" s="436" t="s">
        <v>1573</v>
      </c>
      <c r="G231" s="435" t="s">
        <v>1366</v>
      </c>
      <c r="H231" s="435" t="s">
        <v>1595</v>
      </c>
      <c r="I231" s="461" t="s">
        <v>1596</v>
      </c>
      <c r="J231" s="432">
        <v>960</v>
      </c>
      <c r="K231" s="436"/>
      <c r="L231" s="435"/>
    </row>
    <row r="232" spans="1:12" ht="38.25" x14ac:dyDescent="0.25">
      <c r="A232" s="436">
        <v>230</v>
      </c>
      <c r="B232" s="436" t="s">
        <v>1317</v>
      </c>
      <c r="C232" s="435" t="s">
        <v>1597</v>
      </c>
      <c r="D232" s="455" t="s">
        <v>1504</v>
      </c>
      <c r="E232" s="457" t="s">
        <v>302</v>
      </c>
      <c r="F232" s="436" t="s">
        <v>1598</v>
      </c>
      <c r="G232" s="435" t="s">
        <v>1522</v>
      </c>
      <c r="H232" s="435" t="s">
        <v>1599</v>
      </c>
      <c r="I232" s="461" t="s">
        <v>1600</v>
      </c>
      <c r="J232" s="432">
        <v>300</v>
      </c>
      <c r="K232" s="436"/>
      <c r="L232" s="435"/>
    </row>
    <row r="233" spans="1:12" ht="38.25" x14ac:dyDescent="0.25">
      <c r="A233" s="436">
        <v>231</v>
      </c>
      <c r="B233" s="436" t="s">
        <v>1317</v>
      </c>
      <c r="C233" s="435" t="s">
        <v>1525</v>
      </c>
      <c r="D233" s="455" t="s">
        <v>1504</v>
      </c>
      <c r="E233" s="457" t="s">
        <v>541</v>
      </c>
      <c r="F233" s="436" t="s">
        <v>1526</v>
      </c>
      <c r="G233" s="435" t="s">
        <v>1351</v>
      </c>
      <c r="H233" s="435" t="s">
        <v>1601</v>
      </c>
      <c r="I233" s="461" t="s">
        <v>1602</v>
      </c>
      <c r="J233" s="432">
        <v>7000</v>
      </c>
      <c r="K233" s="436"/>
      <c r="L233" s="435"/>
    </row>
    <row r="234" spans="1:12" ht="38.25" x14ac:dyDescent="0.25">
      <c r="A234" s="436">
        <v>232</v>
      </c>
      <c r="B234" s="436" t="s">
        <v>1317</v>
      </c>
      <c r="C234" s="435" t="s">
        <v>1603</v>
      </c>
      <c r="D234" s="455" t="s">
        <v>1504</v>
      </c>
      <c r="E234" s="457" t="s">
        <v>302</v>
      </c>
      <c r="F234" s="436" t="s">
        <v>1604</v>
      </c>
      <c r="G234" s="435" t="s">
        <v>1363</v>
      </c>
      <c r="H234" s="435" t="s">
        <v>1605</v>
      </c>
      <c r="I234" s="461" t="s">
        <v>1606</v>
      </c>
      <c r="J234" s="432">
        <v>13680</v>
      </c>
      <c r="K234" s="436"/>
      <c r="L234" s="435"/>
    </row>
    <row r="235" spans="1:12" ht="38.25" x14ac:dyDescent="0.25">
      <c r="A235" s="436">
        <v>233</v>
      </c>
      <c r="B235" s="436" t="s">
        <v>1317</v>
      </c>
      <c r="C235" s="435" t="s">
        <v>1607</v>
      </c>
      <c r="D235" s="455" t="s">
        <v>1504</v>
      </c>
      <c r="E235" s="457" t="s">
        <v>302</v>
      </c>
      <c r="F235" s="436" t="s">
        <v>1608</v>
      </c>
      <c r="G235" s="435" t="s">
        <v>1334</v>
      </c>
      <c r="H235" s="435" t="s">
        <v>1609</v>
      </c>
      <c r="I235" s="461" t="s">
        <v>1610</v>
      </c>
      <c r="J235" s="432">
        <v>18360</v>
      </c>
      <c r="K235" s="436"/>
      <c r="L235" s="435"/>
    </row>
    <row r="236" spans="1:12" ht="38.25" x14ac:dyDescent="0.25">
      <c r="A236" s="436">
        <v>234</v>
      </c>
      <c r="B236" s="436" t="s">
        <v>1317</v>
      </c>
      <c r="C236" s="435" t="s">
        <v>1611</v>
      </c>
      <c r="D236" s="455" t="s">
        <v>1504</v>
      </c>
      <c r="E236" s="457" t="s">
        <v>302</v>
      </c>
      <c r="F236" s="436" t="s">
        <v>1612</v>
      </c>
      <c r="G236" s="435" t="s">
        <v>1522</v>
      </c>
      <c r="H236" s="435" t="s">
        <v>1613</v>
      </c>
      <c r="I236" s="461" t="s">
        <v>1614</v>
      </c>
      <c r="J236" s="432">
        <v>300</v>
      </c>
      <c r="K236" s="436"/>
      <c r="L236" s="435"/>
    </row>
    <row r="237" spans="1:12" ht="25.5" x14ac:dyDescent="0.25">
      <c r="A237" s="436">
        <v>235</v>
      </c>
      <c r="B237" s="436" t="s">
        <v>1317</v>
      </c>
      <c r="C237" s="435" t="s">
        <v>1538</v>
      </c>
      <c r="D237" s="455" t="s">
        <v>1504</v>
      </c>
      <c r="E237" s="457" t="s">
        <v>302</v>
      </c>
      <c r="F237" s="436" t="s">
        <v>1615</v>
      </c>
      <c r="G237" s="435" t="s">
        <v>1616</v>
      </c>
      <c r="H237" s="435" t="s">
        <v>1541</v>
      </c>
      <c r="I237" s="461" t="s">
        <v>1589</v>
      </c>
      <c r="J237" s="432">
        <v>1220.4000000000001</v>
      </c>
      <c r="K237" s="436"/>
      <c r="L237" s="435"/>
    </row>
    <row r="238" spans="1:12" ht="25.5" x14ac:dyDescent="0.25">
      <c r="A238" s="436">
        <v>236</v>
      </c>
      <c r="B238" s="436" t="s">
        <v>1317</v>
      </c>
      <c r="C238" s="435" t="s">
        <v>1538</v>
      </c>
      <c r="D238" s="455" t="s">
        <v>1504</v>
      </c>
      <c r="E238" s="457" t="s">
        <v>302</v>
      </c>
      <c r="F238" s="436" t="s">
        <v>1617</v>
      </c>
      <c r="G238" s="435" t="s">
        <v>1616</v>
      </c>
      <c r="H238" s="435" t="s">
        <v>1541</v>
      </c>
      <c r="I238" s="461" t="s">
        <v>1589</v>
      </c>
      <c r="J238" s="432">
        <v>271.2</v>
      </c>
      <c r="K238" s="436"/>
      <c r="L238" s="435"/>
    </row>
    <row r="239" spans="1:12" ht="38.25" x14ac:dyDescent="0.25">
      <c r="A239" s="436">
        <v>237</v>
      </c>
      <c r="B239" s="436" t="s">
        <v>1317</v>
      </c>
      <c r="C239" s="435" t="s">
        <v>1618</v>
      </c>
      <c r="D239" s="455" t="s">
        <v>1504</v>
      </c>
      <c r="E239" s="457" t="s">
        <v>302</v>
      </c>
      <c r="F239" s="436" t="s">
        <v>1619</v>
      </c>
      <c r="G239" s="435" t="s">
        <v>1441</v>
      </c>
      <c r="H239" s="435" t="s">
        <v>1620</v>
      </c>
      <c r="I239" s="461" t="s">
        <v>1621</v>
      </c>
      <c r="J239" s="432">
        <v>2500</v>
      </c>
      <c r="K239" s="436"/>
      <c r="L239" s="435"/>
    </row>
    <row r="240" spans="1:12" ht="25.5" x14ac:dyDescent="0.25">
      <c r="A240" s="436">
        <v>238</v>
      </c>
      <c r="B240" s="436" t="s">
        <v>1317</v>
      </c>
      <c r="C240" s="435" t="s">
        <v>1622</v>
      </c>
      <c r="D240" s="455" t="s">
        <v>1504</v>
      </c>
      <c r="E240" s="457" t="s">
        <v>302</v>
      </c>
      <c r="F240" s="436" t="s">
        <v>1623</v>
      </c>
      <c r="G240" s="435" t="s">
        <v>1531</v>
      </c>
      <c r="H240" s="435" t="s">
        <v>1624</v>
      </c>
      <c r="I240" s="461" t="s">
        <v>1625</v>
      </c>
      <c r="J240" s="432">
        <v>840</v>
      </c>
      <c r="K240" s="436"/>
      <c r="L240" s="435"/>
    </row>
    <row r="241" spans="1:12" ht="51" x14ac:dyDescent="0.25">
      <c r="A241" s="436">
        <v>239</v>
      </c>
      <c r="B241" s="436" t="s">
        <v>1317</v>
      </c>
      <c r="C241" s="435" t="s">
        <v>5412</v>
      </c>
      <c r="D241" s="455" t="s">
        <v>1504</v>
      </c>
      <c r="E241" s="457" t="s">
        <v>302</v>
      </c>
      <c r="F241" s="436" t="s">
        <v>1626</v>
      </c>
      <c r="G241" s="435" t="s">
        <v>1337</v>
      </c>
      <c r="H241" s="435" t="s">
        <v>1627</v>
      </c>
      <c r="I241" s="461" t="s">
        <v>1628</v>
      </c>
      <c r="J241" s="432">
        <v>137340</v>
      </c>
      <c r="K241" s="436"/>
      <c r="L241" s="435"/>
    </row>
    <row r="242" spans="1:12" ht="51" x14ac:dyDescent="0.25">
      <c r="A242" s="436">
        <v>240</v>
      </c>
      <c r="B242" s="436" t="s">
        <v>1317</v>
      </c>
      <c r="C242" s="435" t="s">
        <v>1629</v>
      </c>
      <c r="D242" s="455" t="s">
        <v>1504</v>
      </c>
      <c r="E242" s="457" t="s">
        <v>302</v>
      </c>
      <c r="F242" s="436" t="s">
        <v>1630</v>
      </c>
      <c r="G242" s="435" t="s">
        <v>1462</v>
      </c>
      <c r="H242" s="435" t="s">
        <v>1631</v>
      </c>
      <c r="I242" s="461" t="s">
        <v>1632</v>
      </c>
      <c r="J242" s="432">
        <v>5712</v>
      </c>
      <c r="K242" s="436"/>
      <c r="L242" s="435"/>
    </row>
    <row r="243" spans="1:12" ht="38.25" x14ac:dyDescent="0.25">
      <c r="A243" s="436">
        <v>241</v>
      </c>
      <c r="B243" s="436" t="s">
        <v>1317</v>
      </c>
      <c r="C243" s="435" t="s">
        <v>1525</v>
      </c>
      <c r="D243" s="455" t="s">
        <v>1504</v>
      </c>
      <c r="E243" s="457" t="s">
        <v>541</v>
      </c>
      <c r="F243" s="436" t="s">
        <v>1526</v>
      </c>
      <c r="G243" s="435" t="s">
        <v>1351</v>
      </c>
      <c r="H243" s="435" t="s">
        <v>1633</v>
      </c>
      <c r="I243" s="461" t="s">
        <v>1634</v>
      </c>
      <c r="J243" s="432">
        <v>2500</v>
      </c>
      <c r="K243" s="436"/>
      <c r="L243" s="435"/>
    </row>
    <row r="244" spans="1:12" ht="38.25" x14ac:dyDescent="0.25">
      <c r="A244" s="436">
        <v>242</v>
      </c>
      <c r="B244" s="436" t="s">
        <v>1317</v>
      </c>
      <c r="C244" s="435" t="s">
        <v>1542</v>
      </c>
      <c r="D244" s="455" t="s">
        <v>1504</v>
      </c>
      <c r="E244" s="457" t="s">
        <v>302</v>
      </c>
      <c r="F244" s="436" t="s">
        <v>1635</v>
      </c>
      <c r="G244" s="435" t="s">
        <v>1334</v>
      </c>
      <c r="H244" s="435" t="s">
        <v>1636</v>
      </c>
      <c r="I244" s="461" t="s">
        <v>1637</v>
      </c>
      <c r="J244" s="432">
        <v>1740</v>
      </c>
      <c r="K244" s="436"/>
      <c r="L244" s="435"/>
    </row>
    <row r="245" spans="1:12" ht="38.25" x14ac:dyDescent="0.25">
      <c r="A245" s="436">
        <v>243</v>
      </c>
      <c r="B245" s="436" t="s">
        <v>1317</v>
      </c>
      <c r="C245" s="435" t="s">
        <v>1611</v>
      </c>
      <c r="D245" s="455" t="s">
        <v>1504</v>
      </c>
      <c r="E245" s="457" t="s">
        <v>302</v>
      </c>
      <c r="F245" s="436" t="s">
        <v>1638</v>
      </c>
      <c r="G245" s="435" t="s">
        <v>1522</v>
      </c>
      <c r="H245" s="435" t="s">
        <v>1639</v>
      </c>
      <c r="I245" s="461" t="s">
        <v>1640</v>
      </c>
      <c r="J245" s="432">
        <v>300</v>
      </c>
      <c r="K245" s="436"/>
      <c r="L245" s="435"/>
    </row>
    <row r="246" spans="1:12" ht="25.5" x14ac:dyDescent="0.25">
      <c r="A246" s="436">
        <v>244</v>
      </c>
      <c r="B246" s="436" t="s">
        <v>1317</v>
      </c>
      <c r="C246" s="435" t="s">
        <v>1641</v>
      </c>
      <c r="D246" s="455" t="s">
        <v>1504</v>
      </c>
      <c r="E246" s="457" t="s">
        <v>302</v>
      </c>
      <c r="F246" s="436" t="s">
        <v>1642</v>
      </c>
      <c r="G246" s="435" t="s">
        <v>1351</v>
      </c>
      <c r="H246" s="435" t="s">
        <v>1643</v>
      </c>
      <c r="I246" s="461" t="s">
        <v>1644</v>
      </c>
      <c r="J246" s="432">
        <v>7800</v>
      </c>
      <c r="K246" s="436"/>
      <c r="L246" s="435"/>
    </row>
    <row r="247" spans="1:12" ht="25.5" x14ac:dyDescent="0.25">
      <c r="A247" s="436">
        <v>245</v>
      </c>
      <c r="B247" s="436" t="s">
        <v>1317</v>
      </c>
      <c r="C247" s="439" t="s">
        <v>1645</v>
      </c>
      <c r="D247" s="459" t="s">
        <v>1318</v>
      </c>
      <c r="E247" s="460" t="s">
        <v>541</v>
      </c>
      <c r="F247" s="436" t="s">
        <v>1646</v>
      </c>
      <c r="G247" s="435" t="s">
        <v>1369</v>
      </c>
      <c r="H247" s="435" t="s">
        <v>1647</v>
      </c>
      <c r="I247" s="462" t="s">
        <v>1648</v>
      </c>
      <c r="J247" s="432">
        <v>13062.5</v>
      </c>
      <c r="K247" s="438"/>
      <c r="L247" s="439"/>
    </row>
    <row r="248" spans="1:12" ht="25.5" x14ac:dyDescent="0.25">
      <c r="A248" s="436">
        <v>246</v>
      </c>
      <c r="B248" s="436" t="s">
        <v>1317</v>
      </c>
      <c r="C248" s="435" t="s">
        <v>1649</v>
      </c>
      <c r="D248" s="455" t="s">
        <v>1318</v>
      </c>
      <c r="E248" s="457" t="s">
        <v>541</v>
      </c>
      <c r="F248" s="436">
        <v>101079342</v>
      </c>
      <c r="G248" s="435" t="s">
        <v>1650</v>
      </c>
      <c r="H248" s="436" t="s">
        <v>1651</v>
      </c>
      <c r="I248" s="461" t="s">
        <v>1652</v>
      </c>
      <c r="J248" s="432">
        <v>769.02</v>
      </c>
      <c r="K248" s="436"/>
      <c r="L248" s="435"/>
    </row>
    <row r="249" spans="1:12" ht="25.5" x14ac:dyDescent="0.25">
      <c r="A249" s="436">
        <v>247</v>
      </c>
      <c r="B249" s="436" t="s">
        <v>1317</v>
      </c>
      <c r="C249" s="439" t="s">
        <v>1645</v>
      </c>
      <c r="D249" s="459" t="s">
        <v>1318</v>
      </c>
      <c r="E249" s="460" t="s">
        <v>541</v>
      </c>
      <c r="F249" s="436" t="s">
        <v>1653</v>
      </c>
      <c r="G249" s="435" t="s">
        <v>1369</v>
      </c>
      <c r="H249" s="435" t="s">
        <v>1769</v>
      </c>
      <c r="I249" s="462" t="s">
        <v>1654</v>
      </c>
      <c r="J249" s="432">
        <v>0</v>
      </c>
      <c r="K249" s="438"/>
      <c r="L249" s="438"/>
    </row>
    <row r="250" spans="1:12" ht="157.5" x14ac:dyDescent="0.25">
      <c r="A250" s="436">
        <v>248</v>
      </c>
      <c r="B250" s="436" t="s">
        <v>1317</v>
      </c>
      <c r="C250" s="435" t="s">
        <v>1655</v>
      </c>
      <c r="D250" s="455" t="s">
        <v>301</v>
      </c>
      <c r="E250" s="457" t="s">
        <v>541</v>
      </c>
      <c r="F250" s="436">
        <v>22120032</v>
      </c>
      <c r="G250" s="435" t="s">
        <v>1334</v>
      </c>
      <c r="H250" s="435" t="s">
        <v>1768</v>
      </c>
      <c r="I250" s="461" t="s">
        <v>1656</v>
      </c>
      <c r="J250" s="432">
        <f>944.94+927.02</f>
        <v>1871.96</v>
      </c>
      <c r="K250" s="436"/>
      <c r="L250" s="440" t="s">
        <v>5410</v>
      </c>
    </row>
    <row r="251" spans="1:12" ht="112.5" x14ac:dyDescent="0.25">
      <c r="A251" s="436">
        <v>249</v>
      </c>
      <c r="B251" s="436" t="s">
        <v>1317</v>
      </c>
      <c r="C251" s="435" t="s">
        <v>1657</v>
      </c>
      <c r="D251" s="455" t="s">
        <v>1504</v>
      </c>
      <c r="E251" s="457" t="s">
        <v>302</v>
      </c>
      <c r="F251" s="436" t="s">
        <v>1658</v>
      </c>
      <c r="G251" s="435" t="s">
        <v>1334</v>
      </c>
      <c r="H251" s="435" t="s">
        <v>1659</v>
      </c>
      <c r="I251" s="461" t="s">
        <v>1660</v>
      </c>
      <c r="J251" s="432">
        <v>8940</v>
      </c>
      <c r="K251" s="436"/>
      <c r="L251" s="440" t="s">
        <v>5411</v>
      </c>
    </row>
    <row r="252" spans="1:12" ht="38.25" x14ac:dyDescent="0.25">
      <c r="A252" s="464">
        <v>250</v>
      </c>
      <c r="B252" s="464" t="s">
        <v>2243</v>
      </c>
      <c r="C252" s="464" t="s">
        <v>300</v>
      </c>
      <c r="D252" s="478" t="s">
        <v>301</v>
      </c>
      <c r="E252" s="478" t="s">
        <v>302</v>
      </c>
      <c r="F252" s="465" t="s">
        <v>1773</v>
      </c>
      <c r="G252" s="465" t="s">
        <v>1774</v>
      </c>
      <c r="H252" s="466" t="s">
        <v>1775</v>
      </c>
      <c r="I252" s="481" t="s">
        <v>876</v>
      </c>
      <c r="J252" s="476">
        <v>13965</v>
      </c>
      <c r="K252" s="476">
        <v>0</v>
      </c>
      <c r="L252" s="464"/>
    </row>
    <row r="253" spans="1:12" ht="25.5" x14ac:dyDescent="0.25">
      <c r="A253" s="464">
        <v>251</v>
      </c>
      <c r="B253" s="464" t="s">
        <v>2243</v>
      </c>
      <c r="C253" s="464" t="s">
        <v>300</v>
      </c>
      <c r="D253" s="478" t="s">
        <v>301</v>
      </c>
      <c r="E253" s="478" t="s">
        <v>302</v>
      </c>
      <c r="F253" s="465" t="s">
        <v>1776</v>
      </c>
      <c r="G253" s="467" t="s">
        <v>1777</v>
      </c>
      <c r="H253" s="466" t="s">
        <v>1778</v>
      </c>
      <c r="I253" s="481" t="s">
        <v>876</v>
      </c>
      <c r="J253" s="476">
        <v>16808</v>
      </c>
      <c r="K253" s="476">
        <v>0</v>
      </c>
      <c r="L253" s="464"/>
    </row>
    <row r="254" spans="1:12" ht="25.5" x14ac:dyDescent="0.25">
      <c r="A254" s="464">
        <v>252</v>
      </c>
      <c r="B254" s="464" t="s">
        <v>2243</v>
      </c>
      <c r="C254" s="464" t="s">
        <v>300</v>
      </c>
      <c r="D254" s="478" t="s">
        <v>301</v>
      </c>
      <c r="E254" s="478" t="s">
        <v>302</v>
      </c>
      <c r="F254" s="465" t="s">
        <v>1779</v>
      </c>
      <c r="G254" s="467" t="s">
        <v>1780</v>
      </c>
      <c r="H254" s="466" t="s">
        <v>1781</v>
      </c>
      <c r="I254" s="481" t="s">
        <v>876</v>
      </c>
      <c r="J254" s="476">
        <v>13990</v>
      </c>
      <c r="K254" s="476">
        <v>0</v>
      </c>
      <c r="L254" s="464"/>
    </row>
    <row r="255" spans="1:12" ht="51" x14ac:dyDescent="0.25">
      <c r="A255" s="464">
        <v>253</v>
      </c>
      <c r="B255" s="464" t="s">
        <v>2243</v>
      </c>
      <c r="C255" s="464" t="s">
        <v>300</v>
      </c>
      <c r="D255" s="478" t="s">
        <v>301</v>
      </c>
      <c r="E255" s="478" t="s">
        <v>302</v>
      </c>
      <c r="F255" s="465" t="s">
        <v>1782</v>
      </c>
      <c r="G255" s="467" t="s">
        <v>1783</v>
      </c>
      <c r="H255" s="466" t="s">
        <v>1784</v>
      </c>
      <c r="I255" s="481" t="s">
        <v>876</v>
      </c>
      <c r="J255" s="476">
        <v>17089</v>
      </c>
      <c r="K255" s="476">
        <v>0</v>
      </c>
      <c r="L255" s="464"/>
    </row>
    <row r="256" spans="1:12" ht="25.5" x14ac:dyDescent="0.25">
      <c r="A256" s="464">
        <v>254</v>
      </c>
      <c r="B256" s="464" t="s">
        <v>2243</v>
      </c>
      <c r="C256" s="464" t="s">
        <v>300</v>
      </c>
      <c r="D256" s="478" t="s">
        <v>301</v>
      </c>
      <c r="E256" s="478" t="s">
        <v>302</v>
      </c>
      <c r="F256" s="465" t="s">
        <v>1785</v>
      </c>
      <c r="G256" s="467" t="s">
        <v>1786</v>
      </c>
      <c r="H256" s="466" t="s">
        <v>1787</v>
      </c>
      <c r="I256" s="481" t="s">
        <v>876</v>
      </c>
      <c r="J256" s="476">
        <v>16042</v>
      </c>
      <c r="K256" s="476">
        <v>0</v>
      </c>
      <c r="L256" s="464"/>
    </row>
    <row r="257" spans="1:12" ht="25.5" x14ac:dyDescent="0.25">
      <c r="A257" s="464">
        <v>255</v>
      </c>
      <c r="B257" s="464" t="s">
        <v>2243</v>
      </c>
      <c r="C257" s="464" t="s">
        <v>300</v>
      </c>
      <c r="D257" s="478" t="s">
        <v>301</v>
      </c>
      <c r="E257" s="478" t="s">
        <v>302</v>
      </c>
      <c r="F257" s="465" t="s">
        <v>1788</v>
      </c>
      <c r="G257" s="467" t="s">
        <v>1789</v>
      </c>
      <c r="H257" s="466" t="s">
        <v>1790</v>
      </c>
      <c r="I257" s="481" t="s">
        <v>876</v>
      </c>
      <c r="J257" s="476">
        <v>13357</v>
      </c>
      <c r="K257" s="476">
        <v>0</v>
      </c>
      <c r="L257" s="464"/>
    </row>
    <row r="258" spans="1:12" ht="38.25" x14ac:dyDescent="0.25">
      <c r="A258" s="464">
        <v>256</v>
      </c>
      <c r="B258" s="464" t="s">
        <v>2243</v>
      </c>
      <c r="C258" s="464" t="s">
        <v>300</v>
      </c>
      <c r="D258" s="478" t="s">
        <v>301</v>
      </c>
      <c r="E258" s="478" t="s">
        <v>302</v>
      </c>
      <c r="F258" s="467" t="s">
        <v>1791</v>
      </c>
      <c r="G258" s="467" t="s">
        <v>1792</v>
      </c>
      <c r="H258" s="468" t="s">
        <v>1793</v>
      </c>
      <c r="I258" s="481" t="s">
        <v>876</v>
      </c>
      <c r="J258" s="476">
        <v>8938</v>
      </c>
      <c r="K258" s="476">
        <v>0</v>
      </c>
      <c r="L258" s="464"/>
    </row>
    <row r="259" spans="1:12" ht="38.25" x14ac:dyDescent="0.25">
      <c r="A259" s="464">
        <v>257</v>
      </c>
      <c r="B259" s="464" t="s">
        <v>2243</v>
      </c>
      <c r="C259" s="464" t="s">
        <v>300</v>
      </c>
      <c r="D259" s="478" t="s">
        <v>301</v>
      </c>
      <c r="E259" s="478" t="s">
        <v>302</v>
      </c>
      <c r="F259" s="467" t="s">
        <v>1794</v>
      </c>
      <c r="G259" s="467" t="s">
        <v>1795</v>
      </c>
      <c r="H259" s="468" t="s">
        <v>1796</v>
      </c>
      <c r="I259" s="481" t="s">
        <v>876</v>
      </c>
      <c r="J259" s="476">
        <v>16330</v>
      </c>
      <c r="K259" s="476">
        <v>0</v>
      </c>
      <c r="L259" s="464"/>
    </row>
    <row r="260" spans="1:12" ht="25.5" x14ac:dyDescent="0.25">
      <c r="A260" s="464">
        <v>258</v>
      </c>
      <c r="B260" s="464" t="s">
        <v>2243</v>
      </c>
      <c r="C260" s="464" t="s">
        <v>300</v>
      </c>
      <c r="D260" s="478" t="s">
        <v>301</v>
      </c>
      <c r="E260" s="478" t="s">
        <v>302</v>
      </c>
      <c r="F260" s="467" t="s">
        <v>1797</v>
      </c>
      <c r="G260" s="467" t="s">
        <v>1798</v>
      </c>
      <c r="H260" s="468" t="s">
        <v>1799</v>
      </c>
      <c r="I260" s="481" t="s">
        <v>876</v>
      </c>
      <c r="J260" s="476">
        <v>16095</v>
      </c>
      <c r="K260" s="476">
        <v>0</v>
      </c>
      <c r="L260" s="464"/>
    </row>
    <row r="261" spans="1:12" ht="25.5" x14ac:dyDescent="0.25">
      <c r="A261" s="464">
        <v>259</v>
      </c>
      <c r="B261" s="464" t="s">
        <v>2243</v>
      </c>
      <c r="C261" s="464" t="s">
        <v>300</v>
      </c>
      <c r="D261" s="478" t="s">
        <v>301</v>
      </c>
      <c r="E261" s="478" t="s">
        <v>302</v>
      </c>
      <c r="F261" s="467" t="s">
        <v>1800</v>
      </c>
      <c r="G261" s="467" t="s">
        <v>1801</v>
      </c>
      <c r="H261" s="468" t="s">
        <v>1802</v>
      </c>
      <c r="I261" s="481" t="s">
        <v>876</v>
      </c>
      <c r="J261" s="476">
        <v>6054</v>
      </c>
      <c r="K261" s="476">
        <v>0</v>
      </c>
      <c r="L261" s="464"/>
    </row>
    <row r="262" spans="1:12" ht="25.5" x14ac:dyDescent="0.25">
      <c r="A262" s="464">
        <v>260</v>
      </c>
      <c r="B262" s="464" t="s">
        <v>2243</v>
      </c>
      <c r="C262" s="464" t="s">
        <v>300</v>
      </c>
      <c r="D262" s="478" t="s">
        <v>301</v>
      </c>
      <c r="E262" s="478" t="s">
        <v>302</v>
      </c>
      <c r="F262" s="467" t="s">
        <v>1803</v>
      </c>
      <c r="G262" s="467" t="s">
        <v>1804</v>
      </c>
      <c r="H262" s="467" t="s">
        <v>1805</v>
      </c>
      <c r="I262" s="481" t="s">
        <v>322</v>
      </c>
      <c r="J262" s="476">
        <v>11725</v>
      </c>
      <c r="K262" s="476">
        <v>0</v>
      </c>
      <c r="L262" s="464"/>
    </row>
    <row r="263" spans="1:12" ht="25.5" x14ac:dyDescent="0.25">
      <c r="A263" s="464">
        <v>261</v>
      </c>
      <c r="B263" s="464" t="s">
        <v>2243</v>
      </c>
      <c r="C263" s="464" t="s">
        <v>300</v>
      </c>
      <c r="D263" s="478" t="s">
        <v>301</v>
      </c>
      <c r="E263" s="478" t="s">
        <v>302</v>
      </c>
      <c r="F263" s="467" t="s">
        <v>1806</v>
      </c>
      <c r="G263" s="467" t="s">
        <v>1807</v>
      </c>
      <c r="H263" s="467" t="s">
        <v>1808</v>
      </c>
      <c r="I263" s="481" t="s">
        <v>322</v>
      </c>
      <c r="J263" s="476">
        <v>18437</v>
      </c>
      <c r="K263" s="476">
        <v>0</v>
      </c>
      <c r="L263" s="464"/>
    </row>
    <row r="264" spans="1:12" ht="51" x14ac:dyDescent="0.25">
      <c r="A264" s="464">
        <v>262</v>
      </c>
      <c r="B264" s="464" t="s">
        <v>2243</v>
      </c>
      <c r="C264" s="464" t="s">
        <v>300</v>
      </c>
      <c r="D264" s="478" t="s">
        <v>301</v>
      </c>
      <c r="E264" s="478" t="s">
        <v>302</v>
      </c>
      <c r="F264" s="467" t="s">
        <v>1809</v>
      </c>
      <c r="G264" s="467" t="s">
        <v>1810</v>
      </c>
      <c r="H264" s="467" t="s">
        <v>1811</v>
      </c>
      <c r="I264" s="481" t="s">
        <v>326</v>
      </c>
      <c r="J264" s="476">
        <v>17536</v>
      </c>
      <c r="K264" s="476">
        <v>0</v>
      </c>
      <c r="L264" s="464"/>
    </row>
    <row r="265" spans="1:12" ht="25.5" x14ac:dyDescent="0.25">
      <c r="A265" s="464">
        <v>263</v>
      </c>
      <c r="B265" s="464" t="s">
        <v>2243</v>
      </c>
      <c r="C265" s="464" t="s">
        <v>300</v>
      </c>
      <c r="D265" s="478" t="s">
        <v>301</v>
      </c>
      <c r="E265" s="478" t="s">
        <v>302</v>
      </c>
      <c r="F265" s="467" t="s">
        <v>1812</v>
      </c>
      <c r="G265" s="467" t="s">
        <v>1792</v>
      </c>
      <c r="H265" s="467" t="s">
        <v>1813</v>
      </c>
      <c r="I265" s="481" t="s">
        <v>322</v>
      </c>
      <c r="J265" s="476">
        <v>20038</v>
      </c>
      <c r="K265" s="476">
        <v>0</v>
      </c>
      <c r="L265" s="464"/>
    </row>
    <row r="266" spans="1:12" ht="38.25" x14ac:dyDescent="0.25">
      <c r="A266" s="464">
        <v>264</v>
      </c>
      <c r="B266" s="464" t="s">
        <v>2243</v>
      </c>
      <c r="C266" s="464" t="s">
        <v>300</v>
      </c>
      <c r="D266" s="478" t="s">
        <v>301</v>
      </c>
      <c r="E266" s="478" t="s">
        <v>302</v>
      </c>
      <c r="F266" s="467" t="s">
        <v>1814</v>
      </c>
      <c r="G266" s="467" t="s">
        <v>1815</v>
      </c>
      <c r="H266" s="467" t="s">
        <v>1816</v>
      </c>
      <c r="I266" s="481" t="s">
        <v>322</v>
      </c>
      <c r="J266" s="476">
        <v>13027</v>
      </c>
      <c r="K266" s="476">
        <v>0</v>
      </c>
      <c r="L266" s="464"/>
    </row>
    <row r="267" spans="1:12" ht="51" x14ac:dyDescent="0.25">
      <c r="A267" s="464">
        <v>265</v>
      </c>
      <c r="B267" s="464" t="s">
        <v>2243</v>
      </c>
      <c r="C267" s="464" t="s">
        <v>300</v>
      </c>
      <c r="D267" s="478" t="s">
        <v>301</v>
      </c>
      <c r="E267" s="478" t="s">
        <v>302</v>
      </c>
      <c r="F267" s="467" t="s">
        <v>1817</v>
      </c>
      <c r="G267" s="467" t="s">
        <v>1818</v>
      </c>
      <c r="H267" s="467" t="s">
        <v>1819</v>
      </c>
      <c r="I267" s="481" t="s">
        <v>322</v>
      </c>
      <c r="J267" s="476">
        <v>19953</v>
      </c>
      <c r="K267" s="476">
        <v>0</v>
      </c>
      <c r="L267" s="464"/>
    </row>
    <row r="268" spans="1:12" ht="38.25" x14ac:dyDescent="0.25">
      <c r="A268" s="464">
        <v>266</v>
      </c>
      <c r="B268" s="464" t="s">
        <v>2243</v>
      </c>
      <c r="C268" s="464" t="s">
        <v>300</v>
      </c>
      <c r="D268" s="478" t="s">
        <v>301</v>
      </c>
      <c r="E268" s="478" t="s">
        <v>302</v>
      </c>
      <c r="F268" s="467" t="s">
        <v>1820</v>
      </c>
      <c r="G268" s="467" t="s">
        <v>1821</v>
      </c>
      <c r="H268" s="468" t="s">
        <v>1822</v>
      </c>
      <c r="I268" s="481" t="s">
        <v>326</v>
      </c>
      <c r="J268" s="476">
        <v>0</v>
      </c>
      <c r="K268" s="476">
        <v>0</v>
      </c>
      <c r="L268" s="464"/>
    </row>
    <row r="269" spans="1:12" ht="25.5" x14ac:dyDescent="0.25">
      <c r="A269" s="464">
        <v>267</v>
      </c>
      <c r="B269" s="464" t="s">
        <v>2243</v>
      </c>
      <c r="C269" s="464" t="s">
        <v>300</v>
      </c>
      <c r="D269" s="478" t="s">
        <v>301</v>
      </c>
      <c r="E269" s="478" t="s">
        <v>302</v>
      </c>
      <c r="F269" s="467" t="s">
        <v>1823</v>
      </c>
      <c r="G269" s="467" t="s">
        <v>1824</v>
      </c>
      <c r="H269" s="467" t="s">
        <v>1825</v>
      </c>
      <c r="I269" s="481" t="s">
        <v>434</v>
      </c>
      <c r="J269" s="476">
        <v>15019</v>
      </c>
      <c r="K269" s="476">
        <v>0</v>
      </c>
      <c r="L269" s="464"/>
    </row>
    <row r="270" spans="1:12" ht="38.25" x14ac:dyDescent="0.25">
      <c r="A270" s="464">
        <v>268</v>
      </c>
      <c r="B270" s="464" t="s">
        <v>2243</v>
      </c>
      <c r="C270" s="464" t="s">
        <v>300</v>
      </c>
      <c r="D270" s="478" t="s">
        <v>301</v>
      </c>
      <c r="E270" s="478" t="s">
        <v>302</v>
      </c>
      <c r="F270" s="467" t="s">
        <v>1826</v>
      </c>
      <c r="G270" s="467" t="s">
        <v>1827</v>
      </c>
      <c r="H270" s="467" t="s">
        <v>1828</v>
      </c>
      <c r="I270" s="481" t="s">
        <v>1829</v>
      </c>
      <c r="J270" s="476">
        <v>2730</v>
      </c>
      <c r="K270" s="476">
        <v>0</v>
      </c>
      <c r="L270" s="464"/>
    </row>
    <row r="271" spans="1:12" ht="25.5" x14ac:dyDescent="0.25">
      <c r="A271" s="464">
        <v>269</v>
      </c>
      <c r="B271" s="464" t="s">
        <v>2243</v>
      </c>
      <c r="C271" s="464" t="s">
        <v>300</v>
      </c>
      <c r="D271" s="478" t="s">
        <v>301</v>
      </c>
      <c r="E271" s="478" t="s">
        <v>302</v>
      </c>
      <c r="F271" s="467" t="s">
        <v>1830</v>
      </c>
      <c r="G271" s="467" t="s">
        <v>1831</v>
      </c>
      <c r="H271" s="467" t="s">
        <v>1832</v>
      </c>
      <c r="I271" s="481" t="s">
        <v>1829</v>
      </c>
      <c r="J271" s="476">
        <v>16653</v>
      </c>
      <c r="K271" s="476">
        <v>0</v>
      </c>
      <c r="L271" s="464"/>
    </row>
    <row r="272" spans="1:12" ht="38.25" x14ac:dyDescent="0.25">
      <c r="A272" s="464">
        <v>270</v>
      </c>
      <c r="B272" s="464" t="s">
        <v>2243</v>
      </c>
      <c r="C272" s="464" t="s">
        <v>300</v>
      </c>
      <c r="D272" s="478" t="s">
        <v>301</v>
      </c>
      <c r="E272" s="478" t="s">
        <v>302</v>
      </c>
      <c r="F272" s="467" t="s">
        <v>1833</v>
      </c>
      <c r="G272" s="467" t="s">
        <v>1834</v>
      </c>
      <c r="H272" s="468" t="s">
        <v>1835</v>
      </c>
      <c r="I272" s="481" t="s">
        <v>393</v>
      </c>
      <c r="J272" s="476">
        <v>13244</v>
      </c>
      <c r="K272" s="476">
        <v>0</v>
      </c>
      <c r="L272" s="464"/>
    </row>
    <row r="273" spans="1:12" ht="38.25" x14ac:dyDescent="0.25">
      <c r="A273" s="464">
        <v>271</v>
      </c>
      <c r="B273" s="464" t="s">
        <v>2243</v>
      </c>
      <c r="C273" s="464" t="s">
        <v>300</v>
      </c>
      <c r="D273" s="478" t="s">
        <v>301</v>
      </c>
      <c r="E273" s="478" t="s">
        <v>302</v>
      </c>
      <c r="F273" s="467" t="s">
        <v>1836</v>
      </c>
      <c r="G273" s="467" t="s">
        <v>1837</v>
      </c>
      <c r="H273" s="468" t="s">
        <v>1838</v>
      </c>
      <c r="I273" s="481" t="s">
        <v>377</v>
      </c>
      <c r="J273" s="476">
        <v>17788</v>
      </c>
      <c r="K273" s="476">
        <v>0</v>
      </c>
      <c r="L273" s="464"/>
    </row>
    <row r="274" spans="1:12" ht="38.25" x14ac:dyDescent="0.25">
      <c r="A274" s="464">
        <v>272</v>
      </c>
      <c r="B274" s="464" t="s">
        <v>2243</v>
      </c>
      <c r="C274" s="464" t="s">
        <v>300</v>
      </c>
      <c r="D274" s="478" t="s">
        <v>301</v>
      </c>
      <c r="E274" s="478" t="s">
        <v>302</v>
      </c>
      <c r="F274" s="467" t="s">
        <v>1839</v>
      </c>
      <c r="G274" s="467" t="s">
        <v>1840</v>
      </c>
      <c r="H274" s="468" t="s">
        <v>1841</v>
      </c>
      <c r="I274" s="481" t="s">
        <v>377</v>
      </c>
      <c r="J274" s="476">
        <v>17629</v>
      </c>
      <c r="K274" s="476">
        <v>0</v>
      </c>
      <c r="L274" s="464"/>
    </row>
    <row r="275" spans="1:12" ht="38.25" x14ac:dyDescent="0.25">
      <c r="A275" s="464">
        <v>273</v>
      </c>
      <c r="B275" s="464" t="s">
        <v>2243</v>
      </c>
      <c r="C275" s="464" t="s">
        <v>300</v>
      </c>
      <c r="D275" s="478" t="s">
        <v>301</v>
      </c>
      <c r="E275" s="478" t="s">
        <v>302</v>
      </c>
      <c r="F275" s="467" t="s">
        <v>1842</v>
      </c>
      <c r="G275" s="467" t="s">
        <v>1843</v>
      </c>
      <c r="H275" s="468" t="s">
        <v>1844</v>
      </c>
      <c r="I275" s="481" t="s">
        <v>377</v>
      </c>
      <c r="J275" s="476">
        <v>14815</v>
      </c>
      <c r="K275" s="476">
        <v>0</v>
      </c>
      <c r="L275" s="464"/>
    </row>
    <row r="276" spans="1:12" ht="25.5" x14ac:dyDescent="0.25">
      <c r="A276" s="464">
        <v>274</v>
      </c>
      <c r="B276" s="464" t="s">
        <v>2243</v>
      </c>
      <c r="C276" s="464" t="s">
        <v>300</v>
      </c>
      <c r="D276" s="478" t="s">
        <v>301</v>
      </c>
      <c r="E276" s="478" t="s">
        <v>302</v>
      </c>
      <c r="F276" s="467" t="s">
        <v>1845</v>
      </c>
      <c r="G276" s="467" t="s">
        <v>1846</v>
      </c>
      <c r="H276" s="468" t="s">
        <v>1847</v>
      </c>
      <c r="I276" s="481" t="s">
        <v>393</v>
      </c>
      <c r="J276" s="476">
        <v>15053</v>
      </c>
      <c r="K276" s="476">
        <v>0</v>
      </c>
      <c r="L276" s="464"/>
    </row>
    <row r="277" spans="1:12" ht="63.75" x14ac:dyDescent="0.25">
      <c r="A277" s="464">
        <v>275</v>
      </c>
      <c r="B277" s="464" t="s">
        <v>2243</v>
      </c>
      <c r="C277" s="464" t="s">
        <v>300</v>
      </c>
      <c r="D277" s="478" t="s">
        <v>301</v>
      </c>
      <c r="E277" s="478" t="s">
        <v>302</v>
      </c>
      <c r="F277" s="467" t="s">
        <v>1848</v>
      </c>
      <c r="G277" s="467" t="s">
        <v>1849</v>
      </c>
      <c r="H277" s="468" t="s">
        <v>1850</v>
      </c>
      <c r="I277" s="481" t="s">
        <v>377</v>
      </c>
      <c r="J277" s="476">
        <v>13103</v>
      </c>
      <c r="K277" s="476">
        <v>0</v>
      </c>
      <c r="L277" s="464"/>
    </row>
    <row r="278" spans="1:12" ht="25.5" x14ac:dyDescent="0.25">
      <c r="A278" s="464">
        <v>276</v>
      </c>
      <c r="B278" s="464" t="s">
        <v>2243</v>
      </c>
      <c r="C278" s="464" t="s">
        <v>300</v>
      </c>
      <c r="D278" s="478" t="s">
        <v>301</v>
      </c>
      <c r="E278" s="478" t="s">
        <v>302</v>
      </c>
      <c r="F278" s="467" t="s">
        <v>1851</v>
      </c>
      <c r="G278" s="467" t="s">
        <v>1852</v>
      </c>
      <c r="H278" s="468" t="s">
        <v>1853</v>
      </c>
      <c r="I278" s="481" t="s">
        <v>377</v>
      </c>
      <c r="J278" s="476">
        <v>14092</v>
      </c>
      <c r="K278" s="476">
        <v>0</v>
      </c>
      <c r="L278" s="464"/>
    </row>
    <row r="279" spans="1:12" ht="38.25" x14ac:dyDescent="0.25">
      <c r="A279" s="464">
        <v>277</v>
      </c>
      <c r="B279" s="464" t="s">
        <v>2243</v>
      </c>
      <c r="C279" s="464" t="s">
        <v>300</v>
      </c>
      <c r="D279" s="478" t="s">
        <v>301</v>
      </c>
      <c r="E279" s="478" t="s">
        <v>302</v>
      </c>
      <c r="F279" s="467" t="s">
        <v>1854</v>
      </c>
      <c r="G279" s="467" t="s">
        <v>1855</v>
      </c>
      <c r="H279" s="468" t="s">
        <v>1856</v>
      </c>
      <c r="I279" s="481" t="s">
        <v>377</v>
      </c>
      <c r="J279" s="476">
        <v>11484</v>
      </c>
      <c r="K279" s="476">
        <v>0</v>
      </c>
      <c r="L279" s="464"/>
    </row>
    <row r="280" spans="1:12" ht="25.5" x14ac:dyDescent="0.25">
      <c r="A280" s="464">
        <v>278</v>
      </c>
      <c r="B280" s="464" t="s">
        <v>2243</v>
      </c>
      <c r="C280" s="464" t="s">
        <v>300</v>
      </c>
      <c r="D280" s="478" t="s">
        <v>301</v>
      </c>
      <c r="E280" s="478" t="s">
        <v>302</v>
      </c>
      <c r="F280" s="467" t="s">
        <v>1857</v>
      </c>
      <c r="G280" s="467" t="s">
        <v>1858</v>
      </c>
      <c r="H280" s="468" t="s">
        <v>1859</v>
      </c>
      <c r="I280" s="481" t="s">
        <v>1495</v>
      </c>
      <c r="J280" s="476">
        <v>9841</v>
      </c>
      <c r="K280" s="476">
        <v>0</v>
      </c>
      <c r="L280" s="464"/>
    </row>
    <row r="281" spans="1:12" ht="25.5" x14ac:dyDescent="0.25">
      <c r="A281" s="464">
        <v>279</v>
      </c>
      <c r="B281" s="464" t="s">
        <v>2243</v>
      </c>
      <c r="C281" s="464" t="s">
        <v>444</v>
      </c>
      <c r="D281" s="478" t="s">
        <v>301</v>
      </c>
      <c r="E281" s="478" t="s">
        <v>302</v>
      </c>
      <c r="F281" s="467" t="s">
        <v>1860</v>
      </c>
      <c r="G281" s="467" t="s">
        <v>1861</v>
      </c>
      <c r="H281" s="467" t="s">
        <v>1862</v>
      </c>
      <c r="I281" s="481" t="s">
        <v>1863</v>
      </c>
      <c r="J281" s="476">
        <v>18250</v>
      </c>
      <c r="K281" s="476">
        <v>0</v>
      </c>
      <c r="L281" s="464"/>
    </row>
    <row r="282" spans="1:12" ht="38.25" x14ac:dyDescent="0.25">
      <c r="A282" s="464">
        <v>280</v>
      </c>
      <c r="B282" s="464" t="s">
        <v>2243</v>
      </c>
      <c r="C282" s="464" t="s">
        <v>444</v>
      </c>
      <c r="D282" s="478" t="s">
        <v>301</v>
      </c>
      <c r="E282" s="478" t="s">
        <v>302</v>
      </c>
      <c r="F282" s="467" t="s">
        <v>1864</v>
      </c>
      <c r="G282" s="467" t="s">
        <v>1865</v>
      </c>
      <c r="H282" s="467" t="s">
        <v>1866</v>
      </c>
      <c r="I282" s="481" t="s">
        <v>1863</v>
      </c>
      <c r="J282" s="476">
        <v>5000</v>
      </c>
      <c r="K282" s="476">
        <v>0</v>
      </c>
      <c r="L282" s="477" t="s">
        <v>1867</v>
      </c>
    </row>
    <row r="283" spans="1:12" ht="51" x14ac:dyDescent="0.25">
      <c r="A283" s="464">
        <v>281</v>
      </c>
      <c r="B283" s="464" t="s">
        <v>2243</v>
      </c>
      <c r="C283" s="464" t="s">
        <v>444</v>
      </c>
      <c r="D283" s="478" t="s">
        <v>301</v>
      </c>
      <c r="E283" s="478" t="s">
        <v>302</v>
      </c>
      <c r="F283" s="467" t="s">
        <v>1868</v>
      </c>
      <c r="G283" s="467" t="s">
        <v>1869</v>
      </c>
      <c r="H283" s="467" t="s">
        <v>1870</v>
      </c>
      <c r="I283" s="481" t="s">
        <v>1863</v>
      </c>
      <c r="J283" s="476">
        <v>5000</v>
      </c>
      <c r="K283" s="476">
        <v>0</v>
      </c>
      <c r="L283" s="477" t="s">
        <v>1867</v>
      </c>
    </row>
    <row r="284" spans="1:12" ht="25.5" x14ac:dyDescent="0.25">
      <c r="A284" s="464">
        <v>282</v>
      </c>
      <c r="B284" s="464" t="s">
        <v>2243</v>
      </c>
      <c r="C284" s="464" t="s">
        <v>444</v>
      </c>
      <c r="D284" s="478" t="s">
        <v>301</v>
      </c>
      <c r="E284" s="478" t="s">
        <v>302</v>
      </c>
      <c r="F284" s="467" t="s">
        <v>1871</v>
      </c>
      <c r="G284" s="467" t="s">
        <v>1858</v>
      </c>
      <c r="H284" s="468" t="s">
        <v>1872</v>
      </c>
      <c r="I284" s="481" t="s">
        <v>1873</v>
      </c>
      <c r="J284" s="476">
        <v>57183</v>
      </c>
      <c r="K284" s="476">
        <v>0</v>
      </c>
      <c r="L284" s="464"/>
    </row>
    <row r="285" spans="1:12" ht="25.5" x14ac:dyDescent="0.25">
      <c r="A285" s="464">
        <v>283</v>
      </c>
      <c r="B285" s="464" t="s">
        <v>2243</v>
      </c>
      <c r="C285" s="464" t="s">
        <v>444</v>
      </c>
      <c r="D285" s="478" t="s">
        <v>301</v>
      </c>
      <c r="E285" s="478" t="s">
        <v>302</v>
      </c>
      <c r="F285" s="467" t="s">
        <v>1874</v>
      </c>
      <c r="G285" s="467" t="s">
        <v>1807</v>
      </c>
      <c r="H285" s="468" t="s">
        <v>1875</v>
      </c>
      <c r="I285" s="481" t="s">
        <v>1876</v>
      </c>
      <c r="J285" s="476">
        <v>60748</v>
      </c>
      <c r="K285" s="476">
        <v>0</v>
      </c>
      <c r="L285" s="464"/>
    </row>
    <row r="286" spans="1:12" ht="25.5" x14ac:dyDescent="0.25">
      <c r="A286" s="464">
        <v>284</v>
      </c>
      <c r="B286" s="464" t="s">
        <v>2243</v>
      </c>
      <c r="C286" s="464" t="s">
        <v>444</v>
      </c>
      <c r="D286" s="478" t="s">
        <v>301</v>
      </c>
      <c r="E286" s="478" t="s">
        <v>302</v>
      </c>
      <c r="F286" s="467" t="s">
        <v>1877</v>
      </c>
      <c r="G286" s="467" t="s">
        <v>1810</v>
      </c>
      <c r="H286" s="468" t="s">
        <v>1878</v>
      </c>
      <c r="I286" s="481" t="s">
        <v>1879</v>
      </c>
      <c r="J286" s="476">
        <v>40810</v>
      </c>
      <c r="K286" s="476">
        <v>0</v>
      </c>
      <c r="L286" s="464"/>
    </row>
    <row r="287" spans="1:12" ht="25.5" x14ac:dyDescent="0.25">
      <c r="A287" s="464">
        <v>285</v>
      </c>
      <c r="B287" s="464" t="s">
        <v>2243</v>
      </c>
      <c r="C287" s="464" t="s">
        <v>444</v>
      </c>
      <c r="D287" s="478" t="s">
        <v>301</v>
      </c>
      <c r="E287" s="478" t="s">
        <v>302</v>
      </c>
      <c r="F287" s="467" t="s">
        <v>1880</v>
      </c>
      <c r="G287" s="467" t="s">
        <v>1881</v>
      </c>
      <c r="H287" s="468" t="s">
        <v>1882</v>
      </c>
      <c r="I287" s="481" t="s">
        <v>1873</v>
      </c>
      <c r="J287" s="476">
        <v>59998</v>
      </c>
      <c r="K287" s="476">
        <v>0</v>
      </c>
      <c r="L287" s="464"/>
    </row>
    <row r="288" spans="1:12" ht="38.25" x14ac:dyDescent="0.25">
      <c r="A288" s="464">
        <v>286</v>
      </c>
      <c r="B288" s="464" t="s">
        <v>2243</v>
      </c>
      <c r="C288" s="464" t="s">
        <v>444</v>
      </c>
      <c r="D288" s="478" t="s">
        <v>301</v>
      </c>
      <c r="E288" s="478" t="s">
        <v>302</v>
      </c>
      <c r="F288" s="467" t="s">
        <v>1883</v>
      </c>
      <c r="G288" s="467" t="s">
        <v>1884</v>
      </c>
      <c r="H288" s="468" t="s">
        <v>1885</v>
      </c>
      <c r="I288" s="481" t="s">
        <v>1873</v>
      </c>
      <c r="J288" s="476">
        <v>11000</v>
      </c>
      <c r="K288" s="476">
        <v>0</v>
      </c>
      <c r="L288" s="477" t="s">
        <v>1867</v>
      </c>
    </row>
    <row r="289" spans="1:12" ht="25.5" x14ac:dyDescent="0.25">
      <c r="A289" s="464">
        <v>287</v>
      </c>
      <c r="B289" s="464" t="s">
        <v>2243</v>
      </c>
      <c r="C289" s="464" t="s">
        <v>444</v>
      </c>
      <c r="D289" s="478" t="s">
        <v>301</v>
      </c>
      <c r="E289" s="478" t="s">
        <v>302</v>
      </c>
      <c r="F289" s="467" t="s">
        <v>1886</v>
      </c>
      <c r="G289" s="467" t="s">
        <v>1887</v>
      </c>
      <c r="H289" s="467" t="s">
        <v>1888</v>
      </c>
      <c r="I289" s="481" t="s">
        <v>1889</v>
      </c>
      <c r="J289" s="476">
        <v>57380</v>
      </c>
      <c r="K289" s="476">
        <v>0</v>
      </c>
      <c r="L289" s="464"/>
    </row>
    <row r="290" spans="1:12" ht="25.5" x14ac:dyDescent="0.25">
      <c r="A290" s="464">
        <v>288</v>
      </c>
      <c r="B290" s="464" t="s">
        <v>2243</v>
      </c>
      <c r="C290" s="464" t="s">
        <v>444</v>
      </c>
      <c r="D290" s="478" t="s">
        <v>301</v>
      </c>
      <c r="E290" s="478" t="s">
        <v>302</v>
      </c>
      <c r="F290" s="467" t="s">
        <v>1890</v>
      </c>
      <c r="G290" s="467" t="s">
        <v>1804</v>
      </c>
      <c r="H290" s="467" t="s">
        <v>1891</v>
      </c>
      <c r="I290" s="481" t="s">
        <v>1889</v>
      </c>
      <c r="J290" s="476">
        <v>60838</v>
      </c>
      <c r="K290" s="476">
        <v>0</v>
      </c>
      <c r="L290" s="464"/>
    </row>
    <row r="291" spans="1:12" ht="38.25" x14ac:dyDescent="0.25">
      <c r="A291" s="464">
        <v>289</v>
      </c>
      <c r="B291" s="464" t="s">
        <v>2243</v>
      </c>
      <c r="C291" s="464" t="s">
        <v>444</v>
      </c>
      <c r="D291" s="478" t="s">
        <v>301</v>
      </c>
      <c r="E291" s="478" t="s">
        <v>302</v>
      </c>
      <c r="F291" s="467" t="s">
        <v>1892</v>
      </c>
      <c r="G291" s="467" t="s">
        <v>1893</v>
      </c>
      <c r="H291" s="467" t="s">
        <v>1894</v>
      </c>
      <c r="I291" s="481" t="s">
        <v>1895</v>
      </c>
      <c r="J291" s="476">
        <v>68735</v>
      </c>
      <c r="K291" s="476">
        <v>0</v>
      </c>
      <c r="L291" s="464"/>
    </row>
    <row r="292" spans="1:12" ht="25.5" x14ac:dyDescent="0.25">
      <c r="A292" s="464">
        <v>290</v>
      </c>
      <c r="B292" s="464" t="s">
        <v>2243</v>
      </c>
      <c r="C292" s="464" t="s">
        <v>444</v>
      </c>
      <c r="D292" s="478" t="s">
        <v>301</v>
      </c>
      <c r="E292" s="478" t="s">
        <v>302</v>
      </c>
      <c r="F292" s="467" t="s">
        <v>1896</v>
      </c>
      <c r="G292" s="467" t="s">
        <v>1792</v>
      </c>
      <c r="H292" s="467" t="s">
        <v>1897</v>
      </c>
      <c r="I292" s="481" t="s">
        <v>1889</v>
      </c>
      <c r="J292" s="476">
        <v>61325</v>
      </c>
      <c r="K292" s="476">
        <v>0</v>
      </c>
      <c r="L292" s="464"/>
    </row>
    <row r="293" spans="1:12" ht="38.25" x14ac:dyDescent="0.25">
      <c r="A293" s="464">
        <v>291</v>
      </c>
      <c r="B293" s="464" t="s">
        <v>2243</v>
      </c>
      <c r="C293" s="464" t="s">
        <v>444</v>
      </c>
      <c r="D293" s="478" t="s">
        <v>301</v>
      </c>
      <c r="E293" s="478" t="s">
        <v>302</v>
      </c>
      <c r="F293" s="467" t="s">
        <v>1898</v>
      </c>
      <c r="G293" s="467" t="s">
        <v>1837</v>
      </c>
      <c r="H293" s="468" t="s">
        <v>1899</v>
      </c>
      <c r="I293" s="481" t="s">
        <v>1900</v>
      </c>
      <c r="J293" s="476">
        <v>77169</v>
      </c>
      <c r="K293" s="476">
        <v>0</v>
      </c>
      <c r="L293" s="464"/>
    </row>
    <row r="294" spans="1:12" ht="38.25" x14ac:dyDescent="0.25">
      <c r="A294" s="464">
        <v>292</v>
      </c>
      <c r="B294" s="464" t="s">
        <v>2243</v>
      </c>
      <c r="C294" s="464" t="s">
        <v>444</v>
      </c>
      <c r="D294" s="478" t="s">
        <v>301</v>
      </c>
      <c r="E294" s="478" t="s">
        <v>302</v>
      </c>
      <c r="F294" s="467" t="s">
        <v>1901</v>
      </c>
      <c r="G294" s="467" t="s">
        <v>1783</v>
      </c>
      <c r="H294" s="467" t="s">
        <v>1902</v>
      </c>
      <c r="I294" s="481" t="s">
        <v>1895</v>
      </c>
      <c r="J294" s="476">
        <v>71286</v>
      </c>
      <c r="K294" s="476">
        <v>0</v>
      </c>
      <c r="L294" s="464"/>
    </row>
    <row r="295" spans="1:12" ht="25.5" x14ac:dyDescent="0.25">
      <c r="A295" s="464">
        <v>293</v>
      </c>
      <c r="B295" s="464" t="s">
        <v>2243</v>
      </c>
      <c r="C295" s="464" t="s">
        <v>444</v>
      </c>
      <c r="D295" s="478" t="s">
        <v>301</v>
      </c>
      <c r="E295" s="478" t="s">
        <v>302</v>
      </c>
      <c r="F295" s="467" t="s">
        <v>1903</v>
      </c>
      <c r="G295" s="467" t="s">
        <v>1786</v>
      </c>
      <c r="H295" s="467" t="s">
        <v>1904</v>
      </c>
      <c r="I295" s="481" t="s">
        <v>1889</v>
      </c>
      <c r="J295" s="476">
        <v>7500</v>
      </c>
      <c r="K295" s="476">
        <v>0</v>
      </c>
      <c r="L295" s="477" t="s">
        <v>1905</v>
      </c>
    </row>
    <row r="296" spans="1:12" ht="38.25" x14ac:dyDescent="0.25">
      <c r="A296" s="464">
        <v>294</v>
      </c>
      <c r="B296" s="464" t="s">
        <v>2243</v>
      </c>
      <c r="C296" s="464" t="s">
        <v>444</v>
      </c>
      <c r="D296" s="478" t="s">
        <v>301</v>
      </c>
      <c r="E296" s="478" t="s">
        <v>302</v>
      </c>
      <c r="F296" s="467" t="s">
        <v>1906</v>
      </c>
      <c r="G296" s="467" t="s">
        <v>1786</v>
      </c>
      <c r="H296" s="467" t="s">
        <v>1907</v>
      </c>
      <c r="I296" s="481" t="s">
        <v>1889</v>
      </c>
      <c r="J296" s="476">
        <v>15000</v>
      </c>
      <c r="K296" s="476">
        <v>0</v>
      </c>
      <c r="L296" s="477" t="s">
        <v>1908</v>
      </c>
    </row>
    <row r="297" spans="1:12" ht="38.25" x14ac:dyDescent="0.25">
      <c r="A297" s="464">
        <v>295</v>
      </c>
      <c r="B297" s="464" t="s">
        <v>2243</v>
      </c>
      <c r="C297" s="464" t="s">
        <v>444</v>
      </c>
      <c r="D297" s="478" t="s">
        <v>301</v>
      </c>
      <c r="E297" s="478" t="s">
        <v>302</v>
      </c>
      <c r="F297" s="467" t="s">
        <v>1909</v>
      </c>
      <c r="G297" s="467" t="s">
        <v>1910</v>
      </c>
      <c r="H297" s="468" t="s">
        <v>1911</v>
      </c>
      <c r="I297" s="481" t="s">
        <v>1900</v>
      </c>
      <c r="J297" s="476">
        <v>23061</v>
      </c>
      <c r="K297" s="476">
        <v>0</v>
      </c>
      <c r="L297" s="477" t="s">
        <v>1912</v>
      </c>
    </row>
    <row r="298" spans="1:12" ht="25.5" x14ac:dyDescent="0.25">
      <c r="A298" s="464">
        <v>296</v>
      </c>
      <c r="B298" s="464" t="s">
        <v>2243</v>
      </c>
      <c r="C298" s="464" t="s">
        <v>444</v>
      </c>
      <c r="D298" s="478" t="s">
        <v>301</v>
      </c>
      <c r="E298" s="478" t="s">
        <v>302</v>
      </c>
      <c r="F298" s="468" t="s">
        <v>1913</v>
      </c>
      <c r="G298" s="468" t="s">
        <v>1914</v>
      </c>
      <c r="H298" s="468" t="s">
        <v>1915</v>
      </c>
      <c r="I298" s="481" t="s">
        <v>1916</v>
      </c>
      <c r="J298" s="476">
        <v>71670</v>
      </c>
      <c r="K298" s="476">
        <v>0</v>
      </c>
      <c r="L298" s="464"/>
    </row>
    <row r="299" spans="1:12" ht="51" x14ac:dyDescent="0.25">
      <c r="A299" s="464">
        <v>297</v>
      </c>
      <c r="B299" s="464" t="s">
        <v>2243</v>
      </c>
      <c r="C299" s="464" t="s">
        <v>444</v>
      </c>
      <c r="D299" s="478" t="s">
        <v>301</v>
      </c>
      <c r="E299" s="478" t="s">
        <v>302</v>
      </c>
      <c r="F299" s="468" t="s">
        <v>1917</v>
      </c>
      <c r="G299" s="468" t="s">
        <v>1918</v>
      </c>
      <c r="H299" s="468" t="s">
        <v>1919</v>
      </c>
      <c r="I299" s="481" t="s">
        <v>1916</v>
      </c>
      <c r="J299" s="476">
        <v>62370</v>
      </c>
      <c r="K299" s="476">
        <v>0</v>
      </c>
      <c r="L299" s="464"/>
    </row>
    <row r="300" spans="1:12" ht="25.5" x14ac:dyDescent="0.25">
      <c r="A300" s="464">
        <v>298</v>
      </c>
      <c r="B300" s="464" t="s">
        <v>2243</v>
      </c>
      <c r="C300" s="464" t="s">
        <v>444</v>
      </c>
      <c r="D300" s="478" t="s">
        <v>301</v>
      </c>
      <c r="E300" s="478" t="s">
        <v>302</v>
      </c>
      <c r="F300" s="468" t="s">
        <v>1920</v>
      </c>
      <c r="G300" s="468" t="s">
        <v>1921</v>
      </c>
      <c r="H300" s="468" t="s">
        <v>1922</v>
      </c>
      <c r="I300" s="481" t="s">
        <v>1923</v>
      </c>
      <c r="J300" s="476">
        <v>96208</v>
      </c>
      <c r="K300" s="476">
        <v>0</v>
      </c>
      <c r="L300" s="464"/>
    </row>
    <row r="301" spans="1:12" ht="38.25" x14ac:dyDescent="0.25">
      <c r="A301" s="464">
        <v>299</v>
      </c>
      <c r="B301" s="464" t="s">
        <v>2243</v>
      </c>
      <c r="C301" s="464" t="s">
        <v>444</v>
      </c>
      <c r="D301" s="478" t="s">
        <v>301</v>
      </c>
      <c r="E301" s="478" t="s">
        <v>302</v>
      </c>
      <c r="F301" s="468" t="s">
        <v>1924</v>
      </c>
      <c r="G301" s="468" t="s">
        <v>1925</v>
      </c>
      <c r="H301" s="468" t="s">
        <v>1926</v>
      </c>
      <c r="I301" s="481" t="s">
        <v>1927</v>
      </c>
      <c r="J301" s="476">
        <v>84632</v>
      </c>
      <c r="K301" s="476">
        <v>0</v>
      </c>
      <c r="L301" s="464"/>
    </row>
    <row r="302" spans="1:12" ht="51" x14ac:dyDescent="0.25">
      <c r="A302" s="464">
        <v>300</v>
      </c>
      <c r="B302" s="464" t="s">
        <v>2243</v>
      </c>
      <c r="C302" s="464" t="s">
        <v>444</v>
      </c>
      <c r="D302" s="478" t="s">
        <v>301</v>
      </c>
      <c r="E302" s="478" t="s">
        <v>302</v>
      </c>
      <c r="F302" s="468" t="s">
        <v>1928</v>
      </c>
      <c r="G302" s="468" t="s">
        <v>1815</v>
      </c>
      <c r="H302" s="468" t="s">
        <v>1929</v>
      </c>
      <c r="I302" s="481" t="s">
        <v>1927</v>
      </c>
      <c r="J302" s="476">
        <v>82670</v>
      </c>
      <c r="K302" s="476">
        <v>0</v>
      </c>
      <c r="L302" s="464"/>
    </row>
    <row r="303" spans="1:12" ht="45" x14ac:dyDescent="0.25">
      <c r="A303" s="464">
        <v>301</v>
      </c>
      <c r="B303" s="464" t="s">
        <v>2243</v>
      </c>
      <c r="C303" s="464" t="s">
        <v>444</v>
      </c>
      <c r="D303" s="478" t="s">
        <v>301</v>
      </c>
      <c r="E303" s="478" t="s">
        <v>302</v>
      </c>
      <c r="F303" s="468" t="s">
        <v>1930</v>
      </c>
      <c r="G303" s="468" t="s">
        <v>1931</v>
      </c>
      <c r="H303" s="468" t="s">
        <v>1932</v>
      </c>
      <c r="I303" s="481" t="s">
        <v>1933</v>
      </c>
      <c r="J303" s="476">
        <v>43385</v>
      </c>
      <c r="K303" s="476">
        <v>0</v>
      </c>
      <c r="L303" s="477" t="s">
        <v>1934</v>
      </c>
    </row>
    <row r="304" spans="1:12" ht="25.5" x14ac:dyDescent="0.25">
      <c r="A304" s="464">
        <v>302</v>
      </c>
      <c r="B304" s="464" t="s">
        <v>2243</v>
      </c>
      <c r="C304" s="464" t="s">
        <v>444</v>
      </c>
      <c r="D304" s="478" t="s">
        <v>301</v>
      </c>
      <c r="E304" s="478" t="s">
        <v>302</v>
      </c>
      <c r="F304" s="468" t="s">
        <v>1935</v>
      </c>
      <c r="G304" s="468" t="s">
        <v>1786</v>
      </c>
      <c r="H304" s="468" t="s">
        <v>1936</v>
      </c>
      <c r="I304" s="481" t="s">
        <v>1916</v>
      </c>
      <c r="J304" s="476">
        <v>19960</v>
      </c>
      <c r="K304" s="476">
        <v>0</v>
      </c>
      <c r="L304" s="477" t="s">
        <v>1908</v>
      </c>
    </row>
    <row r="305" spans="1:12" ht="38.25" x14ac:dyDescent="0.25">
      <c r="A305" s="464">
        <v>303</v>
      </c>
      <c r="B305" s="464" t="s">
        <v>2243</v>
      </c>
      <c r="C305" s="464" t="s">
        <v>444</v>
      </c>
      <c r="D305" s="478" t="s">
        <v>301</v>
      </c>
      <c r="E305" s="478" t="s">
        <v>302</v>
      </c>
      <c r="F305" s="468" t="s">
        <v>1937</v>
      </c>
      <c r="G305" s="468" t="s">
        <v>1827</v>
      </c>
      <c r="H305" s="468" t="s">
        <v>1938</v>
      </c>
      <c r="I305" s="481" t="s">
        <v>1927</v>
      </c>
      <c r="J305" s="476">
        <v>2940</v>
      </c>
      <c r="K305" s="476">
        <v>0</v>
      </c>
      <c r="L305" s="477" t="s">
        <v>1939</v>
      </c>
    </row>
    <row r="306" spans="1:12" ht="25.5" x14ac:dyDescent="0.25">
      <c r="A306" s="464">
        <v>304</v>
      </c>
      <c r="B306" s="464" t="s">
        <v>2243</v>
      </c>
      <c r="C306" s="464" t="s">
        <v>444</v>
      </c>
      <c r="D306" s="478" t="s">
        <v>301</v>
      </c>
      <c r="E306" s="478" t="s">
        <v>302</v>
      </c>
      <c r="F306" s="468" t="s">
        <v>1940</v>
      </c>
      <c r="G306" s="468" t="s">
        <v>1941</v>
      </c>
      <c r="H306" s="468" t="s">
        <v>1942</v>
      </c>
      <c r="I306" s="481" t="s">
        <v>1943</v>
      </c>
      <c r="J306" s="476">
        <v>12390</v>
      </c>
      <c r="K306" s="476">
        <v>0</v>
      </c>
      <c r="L306" s="464"/>
    </row>
    <row r="307" spans="1:12" ht="25.5" x14ac:dyDescent="0.25">
      <c r="A307" s="464">
        <v>305</v>
      </c>
      <c r="B307" s="464" t="s">
        <v>2243</v>
      </c>
      <c r="C307" s="464" t="s">
        <v>444</v>
      </c>
      <c r="D307" s="478" t="s">
        <v>301</v>
      </c>
      <c r="E307" s="478" t="s">
        <v>302</v>
      </c>
      <c r="F307" s="468" t="s">
        <v>1944</v>
      </c>
      <c r="G307" s="468" t="s">
        <v>1945</v>
      </c>
      <c r="H307" s="468" t="s">
        <v>1946</v>
      </c>
      <c r="I307" s="481" t="s">
        <v>1947</v>
      </c>
      <c r="J307" s="476">
        <v>39100</v>
      </c>
      <c r="K307" s="476">
        <v>0</v>
      </c>
      <c r="L307" s="464"/>
    </row>
    <row r="308" spans="1:12" ht="38.25" x14ac:dyDescent="0.25">
      <c r="A308" s="464">
        <v>306</v>
      </c>
      <c r="B308" s="464" t="s">
        <v>2243</v>
      </c>
      <c r="C308" s="464" t="s">
        <v>444</v>
      </c>
      <c r="D308" s="478" t="s">
        <v>301</v>
      </c>
      <c r="E308" s="478" t="s">
        <v>302</v>
      </c>
      <c r="F308" s="468" t="s">
        <v>1948</v>
      </c>
      <c r="G308" s="468" t="s">
        <v>1949</v>
      </c>
      <c r="H308" s="468" t="s">
        <v>1950</v>
      </c>
      <c r="I308" s="481" t="s">
        <v>1951</v>
      </c>
      <c r="J308" s="476">
        <v>29964</v>
      </c>
      <c r="K308" s="476">
        <v>0</v>
      </c>
      <c r="L308" s="464"/>
    </row>
    <row r="309" spans="1:12" ht="25.5" x14ac:dyDescent="0.25">
      <c r="A309" s="464">
        <v>307</v>
      </c>
      <c r="B309" s="464" t="s">
        <v>2243</v>
      </c>
      <c r="C309" s="464" t="s">
        <v>444</v>
      </c>
      <c r="D309" s="478" t="s">
        <v>301</v>
      </c>
      <c r="E309" s="478" t="s">
        <v>302</v>
      </c>
      <c r="F309" s="468" t="s">
        <v>1952</v>
      </c>
      <c r="G309" s="468" t="s">
        <v>1834</v>
      </c>
      <c r="H309" s="468" t="s">
        <v>1953</v>
      </c>
      <c r="I309" s="481" t="s">
        <v>1943</v>
      </c>
      <c r="J309" s="476">
        <v>19455</v>
      </c>
      <c r="K309" s="476">
        <v>0</v>
      </c>
      <c r="L309" s="464"/>
    </row>
    <row r="310" spans="1:12" ht="25.5" x14ac:dyDescent="0.25">
      <c r="A310" s="464">
        <v>308</v>
      </c>
      <c r="B310" s="464" t="s">
        <v>2243</v>
      </c>
      <c r="C310" s="464" t="s">
        <v>444</v>
      </c>
      <c r="D310" s="478" t="s">
        <v>301</v>
      </c>
      <c r="E310" s="478" t="s">
        <v>302</v>
      </c>
      <c r="F310" s="468" t="s">
        <v>1954</v>
      </c>
      <c r="G310" s="468" t="s">
        <v>1955</v>
      </c>
      <c r="H310" s="468" t="s">
        <v>1956</v>
      </c>
      <c r="I310" s="481" t="s">
        <v>1943</v>
      </c>
      <c r="J310" s="476">
        <v>6500</v>
      </c>
      <c r="K310" s="476">
        <v>0</v>
      </c>
      <c r="L310" s="477" t="s">
        <v>1957</v>
      </c>
    </row>
    <row r="311" spans="1:12" ht="25.5" x14ac:dyDescent="0.25">
      <c r="A311" s="464">
        <v>309</v>
      </c>
      <c r="B311" s="464" t="s">
        <v>2243</v>
      </c>
      <c r="C311" s="464" t="s">
        <v>444</v>
      </c>
      <c r="D311" s="478" t="s">
        <v>301</v>
      </c>
      <c r="E311" s="478" t="s">
        <v>302</v>
      </c>
      <c r="F311" s="468" t="s">
        <v>1958</v>
      </c>
      <c r="G311" s="468" t="s">
        <v>1786</v>
      </c>
      <c r="H311" s="468" t="s">
        <v>1959</v>
      </c>
      <c r="I311" s="481" t="s">
        <v>1947</v>
      </c>
      <c r="J311" s="476">
        <v>10000</v>
      </c>
      <c r="K311" s="476">
        <v>0</v>
      </c>
      <c r="L311" s="477" t="s">
        <v>1939</v>
      </c>
    </row>
    <row r="312" spans="1:12" ht="25.5" x14ac:dyDescent="0.25">
      <c r="A312" s="464">
        <v>310</v>
      </c>
      <c r="B312" s="464" t="s">
        <v>2243</v>
      </c>
      <c r="C312" s="464" t="s">
        <v>444</v>
      </c>
      <c r="D312" s="478" t="s">
        <v>301</v>
      </c>
      <c r="E312" s="478" t="s">
        <v>302</v>
      </c>
      <c r="F312" s="468" t="s">
        <v>1960</v>
      </c>
      <c r="G312" s="468" t="s">
        <v>1861</v>
      </c>
      <c r="H312" s="468" t="s">
        <v>1961</v>
      </c>
      <c r="I312" s="481" t="s">
        <v>1943</v>
      </c>
      <c r="J312" s="476">
        <v>6145</v>
      </c>
      <c r="K312" s="476">
        <v>0</v>
      </c>
      <c r="L312" s="477" t="s">
        <v>1908</v>
      </c>
    </row>
    <row r="313" spans="1:12" ht="25.5" x14ac:dyDescent="0.25">
      <c r="A313" s="464">
        <v>311</v>
      </c>
      <c r="B313" s="464" t="s">
        <v>2243</v>
      </c>
      <c r="C313" s="464"/>
      <c r="D313" s="478" t="s">
        <v>301</v>
      </c>
      <c r="E313" s="478" t="s">
        <v>302</v>
      </c>
      <c r="F313" s="467" t="s">
        <v>1962</v>
      </c>
      <c r="G313" s="468" t="s">
        <v>1963</v>
      </c>
      <c r="H313" s="468" t="s">
        <v>1964</v>
      </c>
      <c r="I313" s="481" t="s">
        <v>1965</v>
      </c>
      <c r="J313" s="476">
        <v>0</v>
      </c>
      <c r="K313" s="476">
        <v>0</v>
      </c>
      <c r="L313" s="477"/>
    </row>
    <row r="314" spans="1:12" ht="38.25" x14ac:dyDescent="0.25">
      <c r="A314" s="464">
        <v>312</v>
      </c>
      <c r="B314" s="464" t="s">
        <v>2243</v>
      </c>
      <c r="C314" s="464"/>
      <c r="D314" s="478" t="s">
        <v>301</v>
      </c>
      <c r="E314" s="478" t="s">
        <v>302</v>
      </c>
      <c r="F314" s="467" t="s">
        <v>1962</v>
      </c>
      <c r="G314" s="468" t="s">
        <v>1966</v>
      </c>
      <c r="H314" s="468" t="s">
        <v>1967</v>
      </c>
      <c r="I314" s="481" t="s">
        <v>1965</v>
      </c>
      <c r="J314" s="476">
        <v>0</v>
      </c>
      <c r="K314" s="476">
        <v>0</v>
      </c>
      <c r="L314" s="477"/>
    </row>
    <row r="315" spans="1:12" ht="38.25" x14ac:dyDescent="0.25">
      <c r="A315" s="464">
        <v>313</v>
      </c>
      <c r="B315" s="464" t="s">
        <v>2243</v>
      </c>
      <c r="C315" s="464"/>
      <c r="D315" s="478" t="s">
        <v>301</v>
      </c>
      <c r="E315" s="478" t="s">
        <v>302</v>
      </c>
      <c r="F315" s="467" t="s">
        <v>1962</v>
      </c>
      <c r="G315" s="468" t="s">
        <v>1968</v>
      </c>
      <c r="H315" s="468" t="s">
        <v>1969</v>
      </c>
      <c r="I315" s="481" t="s">
        <v>1965</v>
      </c>
      <c r="J315" s="476">
        <v>0</v>
      </c>
      <c r="K315" s="476">
        <v>0</v>
      </c>
      <c r="L315" s="477"/>
    </row>
    <row r="316" spans="1:12" ht="25.5" x14ac:dyDescent="0.25">
      <c r="A316" s="464">
        <v>314</v>
      </c>
      <c r="B316" s="464" t="s">
        <v>2243</v>
      </c>
      <c r="C316" s="464"/>
      <c r="D316" s="478" t="s">
        <v>301</v>
      </c>
      <c r="E316" s="478" t="s">
        <v>302</v>
      </c>
      <c r="F316" s="467" t="s">
        <v>1962</v>
      </c>
      <c r="G316" s="468" t="s">
        <v>1970</v>
      </c>
      <c r="H316" s="468" t="s">
        <v>1971</v>
      </c>
      <c r="I316" s="481" t="s">
        <v>1965</v>
      </c>
      <c r="J316" s="476">
        <v>0</v>
      </c>
      <c r="K316" s="476">
        <v>0</v>
      </c>
      <c r="L316" s="477"/>
    </row>
    <row r="317" spans="1:12" ht="25.5" x14ac:dyDescent="0.25">
      <c r="A317" s="464">
        <v>315</v>
      </c>
      <c r="B317" s="464" t="s">
        <v>2243</v>
      </c>
      <c r="C317" s="464"/>
      <c r="D317" s="478" t="s">
        <v>301</v>
      </c>
      <c r="E317" s="478" t="s">
        <v>302</v>
      </c>
      <c r="F317" s="467" t="s">
        <v>1962</v>
      </c>
      <c r="G317" s="468" t="s">
        <v>1972</v>
      </c>
      <c r="H317" s="468" t="s">
        <v>1973</v>
      </c>
      <c r="I317" s="481" t="s">
        <v>1965</v>
      </c>
      <c r="J317" s="476">
        <v>0</v>
      </c>
      <c r="K317" s="476">
        <v>0</v>
      </c>
      <c r="L317" s="464"/>
    </row>
    <row r="318" spans="1:12" ht="25.5" x14ac:dyDescent="0.25">
      <c r="A318" s="464">
        <v>316</v>
      </c>
      <c r="B318" s="464" t="s">
        <v>2243</v>
      </c>
      <c r="C318" s="464"/>
      <c r="D318" s="478" t="s">
        <v>301</v>
      </c>
      <c r="E318" s="478" t="s">
        <v>302</v>
      </c>
      <c r="F318" s="467" t="s">
        <v>1962</v>
      </c>
      <c r="G318" s="468" t="s">
        <v>1974</v>
      </c>
      <c r="H318" s="468" t="s">
        <v>1975</v>
      </c>
      <c r="I318" s="481" t="s">
        <v>1965</v>
      </c>
      <c r="J318" s="476">
        <v>0</v>
      </c>
      <c r="K318" s="476">
        <v>0</v>
      </c>
      <c r="L318" s="464"/>
    </row>
    <row r="319" spans="1:12" ht="25.5" x14ac:dyDescent="0.25">
      <c r="A319" s="464">
        <v>317</v>
      </c>
      <c r="B319" s="464" t="s">
        <v>2243</v>
      </c>
      <c r="C319" s="464"/>
      <c r="D319" s="478" t="s">
        <v>301</v>
      </c>
      <c r="E319" s="478" t="s">
        <v>302</v>
      </c>
      <c r="F319" s="467" t="s">
        <v>1962</v>
      </c>
      <c r="G319" s="468" t="s">
        <v>1976</v>
      </c>
      <c r="H319" s="468" t="s">
        <v>1977</v>
      </c>
      <c r="I319" s="481" t="s">
        <v>1965</v>
      </c>
      <c r="J319" s="476">
        <v>0</v>
      </c>
      <c r="K319" s="476">
        <v>0</v>
      </c>
      <c r="L319" s="464"/>
    </row>
    <row r="320" spans="1:12" ht="25.5" x14ac:dyDescent="0.25">
      <c r="A320" s="464">
        <v>318</v>
      </c>
      <c r="B320" s="464" t="s">
        <v>2243</v>
      </c>
      <c r="C320" s="464"/>
      <c r="D320" s="478" t="s">
        <v>301</v>
      </c>
      <c r="E320" s="478" t="s">
        <v>302</v>
      </c>
      <c r="F320" s="467" t="s">
        <v>1962</v>
      </c>
      <c r="G320" s="468" t="s">
        <v>1978</v>
      </c>
      <c r="H320" s="468" t="s">
        <v>1979</v>
      </c>
      <c r="I320" s="481" t="s">
        <v>1965</v>
      </c>
      <c r="J320" s="476">
        <v>0</v>
      </c>
      <c r="K320" s="476">
        <v>0</v>
      </c>
      <c r="L320" s="464"/>
    </row>
    <row r="321" spans="1:12" ht="25.5" x14ac:dyDescent="0.25">
      <c r="A321" s="464">
        <v>319</v>
      </c>
      <c r="B321" s="464" t="s">
        <v>2243</v>
      </c>
      <c r="C321" s="464"/>
      <c r="D321" s="478" t="s">
        <v>301</v>
      </c>
      <c r="E321" s="478" t="s">
        <v>302</v>
      </c>
      <c r="F321" s="467" t="s">
        <v>1962</v>
      </c>
      <c r="G321" s="468" t="s">
        <v>1980</v>
      </c>
      <c r="H321" s="468" t="s">
        <v>1981</v>
      </c>
      <c r="I321" s="481" t="s">
        <v>1965</v>
      </c>
      <c r="J321" s="476">
        <v>0</v>
      </c>
      <c r="K321" s="476">
        <v>0</v>
      </c>
      <c r="L321" s="464"/>
    </row>
    <row r="322" spans="1:12" ht="25.5" x14ac:dyDescent="0.25">
      <c r="A322" s="464">
        <v>320</v>
      </c>
      <c r="B322" s="464" t="s">
        <v>2243</v>
      </c>
      <c r="C322" s="464"/>
      <c r="D322" s="478" t="s">
        <v>301</v>
      </c>
      <c r="E322" s="478" t="s">
        <v>302</v>
      </c>
      <c r="F322" s="467" t="s">
        <v>1962</v>
      </c>
      <c r="G322" s="468" t="s">
        <v>1982</v>
      </c>
      <c r="H322" s="468" t="s">
        <v>1983</v>
      </c>
      <c r="I322" s="481" t="s">
        <v>1965</v>
      </c>
      <c r="J322" s="476">
        <v>0</v>
      </c>
      <c r="K322" s="476">
        <v>0</v>
      </c>
      <c r="L322" s="464"/>
    </row>
    <row r="323" spans="1:12" ht="25.5" x14ac:dyDescent="0.25">
      <c r="A323" s="464">
        <v>321</v>
      </c>
      <c r="B323" s="464" t="s">
        <v>2243</v>
      </c>
      <c r="C323" s="464"/>
      <c r="D323" s="478" t="s">
        <v>301</v>
      </c>
      <c r="E323" s="478" t="s">
        <v>302</v>
      </c>
      <c r="F323" s="467" t="s">
        <v>1962</v>
      </c>
      <c r="G323" s="468" t="s">
        <v>1984</v>
      </c>
      <c r="H323" s="468" t="s">
        <v>1985</v>
      </c>
      <c r="I323" s="481" t="s">
        <v>1965</v>
      </c>
      <c r="J323" s="476">
        <v>0</v>
      </c>
      <c r="K323" s="476">
        <v>0</v>
      </c>
      <c r="L323" s="464"/>
    </row>
    <row r="324" spans="1:12" ht="25.5" x14ac:dyDescent="0.25">
      <c r="A324" s="464">
        <v>322</v>
      </c>
      <c r="B324" s="464" t="s">
        <v>2243</v>
      </c>
      <c r="C324" s="464"/>
      <c r="D324" s="478" t="s">
        <v>301</v>
      </c>
      <c r="E324" s="478" t="s">
        <v>302</v>
      </c>
      <c r="F324" s="467" t="s">
        <v>1962</v>
      </c>
      <c r="G324" s="468" t="s">
        <v>1986</v>
      </c>
      <c r="H324" s="468" t="s">
        <v>1987</v>
      </c>
      <c r="I324" s="481" t="s">
        <v>1965</v>
      </c>
      <c r="J324" s="476">
        <v>0</v>
      </c>
      <c r="K324" s="476">
        <v>0</v>
      </c>
      <c r="L324" s="464"/>
    </row>
    <row r="325" spans="1:12" ht="25.5" x14ac:dyDescent="0.25">
      <c r="A325" s="464">
        <v>323</v>
      </c>
      <c r="B325" s="464" t="s">
        <v>2243</v>
      </c>
      <c r="C325" s="464"/>
      <c r="D325" s="478" t="s">
        <v>301</v>
      </c>
      <c r="E325" s="478" t="s">
        <v>302</v>
      </c>
      <c r="F325" s="467" t="s">
        <v>1962</v>
      </c>
      <c r="G325" s="468" t="s">
        <v>1988</v>
      </c>
      <c r="H325" s="468" t="s">
        <v>1989</v>
      </c>
      <c r="I325" s="481" t="s">
        <v>1965</v>
      </c>
      <c r="J325" s="476">
        <v>0</v>
      </c>
      <c r="K325" s="476">
        <v>0</v>
      </c>
      <c r="L325" s="464"/>
    </row>
    <row r="326" spans="1:12" ht="51" x14ac:dyDescent="0.25">
      <c r="A326" s="464">
        <v>324</v>
      </c>
      <c r="B326" s="464" t="s">
        <v>2243</v>
      </c>
      <c r="C326" s="464"/>
      <c r="D326" s="478" t="s">
        <v>301</v>
      </c>
      <c r="E326" s="478" t="s">
        <v>302</v>
      </c>
      <c r="F326" s="467" t="s">
        <v>1962</v>
      </c>
      <c r="G326" s="468" t="s">
        <v>1990</v>
      </c>
      <c r="H326" s="468" t="s">
        <v>1991</v>
      </c>
      <c r="I326" s="481" t="s">
        <v>1965</v>
      </c>
      <c r="J326" s="476">
        <v>0</v>
      </c>
      <c r="K326" s="476">
        <v>0</v>
      </c>
      <c r="L326" s="464"/>
    </row>
    <row r="327" spans="1:12" ht="38.25" x14ac:dyDescent="0.25">
      <c r="A327" s="464">
        <v>325</v>
      </c>
      <c r="B327" s="464" t="s">
        <v>2243</v>
      </c>
      <c r="C327" s="464"/>
      <c r="D327" s="478" t="s">
        <v>301</v>
      </c>
      <c r="E327" s="478" t="s">
        <v>302</v>
      </c>
      <c r="F327" s="467" t="s">
        <v>1962</v>
      </c>
      <c r="G327" s="468" t="s">
        <v>1992</v>
      </c>
      <c r="H327" s="468" t="s">
        <v>1993</v>
      </c>
      <c r="I327" s="481" t="s">
        <v>1965</v>
      </c>
      <c r="J327" s="476">
        <v>0</v>
      </c>
      <c r="K327" s="476">
        <v>0</v>
      </c>
      <c r="L327" s="464"/>
    </row>
    <row r="328" spans="1:12" ht="25.5" x14ac:dyDescent="0.25">
      <c r="A328" s="464">
        <v>326</v>
      </c>
      <c r="B328" s="464" t="s">
        <v>2243</v>
      </c>
      <c r="C328" s="464"/>
      <c r="D328" s="478" t="s">
        <v>301</v>
      </c>
      <c r="E328" s="478" t="s">
        <v>302</v>
      </c>
      <c r="F328" s="467" t="s">
        <v>1962</v>
      </c>
      <c r="G328" s="468" t="s">
        <v>1994</v>
      </c>
      <c r="H328" s="468" t="s">
        <v>1995</v>
      </c>
      <c r="I328" s="481" t="s">
        <v>1965</v>
      </c>
      <c r="J328" s="476">
        <v>0</v>
      </c>
      <c r="K328" s="476">
        <v>0</v>
      </c>
      <c r="L328" s="464"/>
    </row>
    <row r="329" spans="1:12" ht="25.5" x14ac:dyDescent="0.25">
      <c r="A329" s="464">
        <v>327</v>
      </c>
      <c r="B329" s="464" t="s">
        <v>2243</v>
      </c>
      <c r="C329" s="464"/>
      <c r="D329" s="478" t="s">
        <v>301</v>
      </c>
      <c r="E329" s="478" t="s">
        <v>302</v>
      </c>
      <c r="F329" s="467" t="s">
        <v>1962</v>
      </c>
      <c r="G329" s="468" t="s">
        <v>1996</v>
      </c>
      <c r="H329" s="468" t="s">
        <v>1997</v>
      </c>
      <c r="I329" s="481" t="s">
        <v>1965</v>
      </c>
      <c r="J329" s="476">
        <v>0</v>
      </c>
      <c r="K329" s="476">
        <v>0</v>
      </c>
      <c r="L329" s="464"/>
    </row>
    <row r="330" spans="1:12" ht="25.5" x14ac:dyDescent="0.25">
      <c r="A330" s="464">
        <v>328</v>
      </c>
      <c r="B330" s="464" t="s">
        <v>2243</v>
      </c>
      <c r="C330" s="464"/>
      <c r="D330" s="478" t="s">
        <v>301</v>
      </c>
      <c r="E330" s="478" t="s">
        <v>302</v>
      </c>
      <c r="F330" s="467" t="s">
        <v>1962</v>
      </c>
      <c r="G330" s="468" t="s">
        <v>1998</v>
      </c>
      <c r="H330" s="468" t="s">
        <v>1999</v>
      </c>
      <c r="I330" s="481" t="s">
        <v>2000</v>
      </c>
      <c r="J330" s="476">
        <v>1000</v>
      </c>
      <c r="K330" s="476">
        <v>0</v>
      </c>
      <c r="L330" s="464"/>
    </row>
    <row r="331" spans="1:12" ht="25.5" x14ac:dyDescent="0.25">
      <c r="A331" s="464">
        <v>329</v>
      </c>
      <c r="B331" s="464" t="s">
        <v>2243</v>
      </c>
      <c r="C331" s="464"/>
      <c r="D331" s="478" t="s">
        <v>301</v>
      </c>
      <c r="E331" s="478" t="s">
        <v>302</v>
      </c>
      <c r="F331" s="467" t="s">
        <v>1962</v>
      </c>
      <c r="G331" s="468" t="s">
        <v>2001</v>
      </c>
      <c r="H331" s="468" t="s">
        <v>2002</v>
      </c>
      <c r="I331" s="481" t="s">
        <v>2000</v>
      </c>
      <c r="J331" s="476">
        <v>1000</v>
      </c>
      <c r="K331" s="476">
        <v>0</v>
      </c>
      <c r="L331" s="464"/>
    </row>
    <row r="332" spans="1:12" ht="38.25" x14ac:dyDescent="0.25">
      <c r="A332" s="464">
        <v>330</v>
      </c>
      <c r="B332" s="464" t="s">
        <v>2243</v>
      </c>
      <c r="C332" s="464"/>
      <c r="D332" s="478" t="s">
        <v>301</v>
      </c>
      <c r="E332" s="478" t="s">
        <v>302</v>
      </c>
      <c r="F332" s="467" t="s">
        <v>1962</v>
      </c>
      <c r="G332" s="468" t="s">
        <v>1972</v>
      </c>
      <c r="H332" s="468" t="s">
        <v>2003</v>
      </c>
      <c r="I332" s="481" t="s">
        <v>2000</v>
      </c>
      <c r="J332" s="476">
        <v>1000</v>
      </c>
      <c r="K332" s="476">
        <v>0</v>
      </c>
      <c r="L332" s="464"/>
    </row>
    <row r="333" spans="1:12" ht="38.25" x14ac:dyDescent="0.25">
      <c r="A333" s="464">
        <v>331</v>
      </c>
      <c r="B333" s="464" t="s">
        <v>2243</v>
      </c>
      <c r="C333" s="464"/>
      <c r="D333" s="478" t="s">
        <v>301</v>
      </c>
      <c r="E333" s="478" t="s">
        <v>302</v>
      </c>
      <c r="F333" s="467" t="s">
        <v>1962</v>
      </c>
      <c r="G333" s="468" t="s">
        <v>2004</v>
      </c>
      <c r="H333" s="468" t="s">
        <v>2005</v>
      </c>
      <c r="I333" s="481" t="s">
        <v>2000</v>
      </c>
      <c r="J333" s="476">
        <v>1000</v>
      </c>
      <c r="K333" s="476">
        <v>0</v>
      </c>
      <c r="L333" s="464"/>
    </row>
    <row r="334" spans="1:12" ht="25.5" x14ac:dyDescent="0.25">
      <c r="A334" s="464">
        <v>332</v>
      </c>
      <c r="B334" s="464" t="s">
        <v>2243</v>
      </c>
      <c r="C334" s="464"/>
      <c r="D334" s="478" t="s">
        <v>301</v>
      </c>
      <c r="E334" s="478" t="s">
        <v>302</v>
      </c>
      <c r="F334" s="467" t="s">
        <v>1962</v>
      </c>
      <c r="G334" s="468" t="s">
        <v>1963</v>
      </c>
      <c r="H334" s="468" t="s">
        <v>2006</v>
      </c>
      <c r="I334" s="481" t="s">
        <v>2000</v>
      </c>
      <c r="J334" s="476">
        <v>1000</v>
      </c>
      <c r="K334" s="476">
        <v>0</v>
      </c>
      <c r="L334" s="464"/>
    </row>
    <row r="335" spans="1:12" ht="25.5" x14ac:dyDescent="0.25">
      <c r="A335" s="464">
        <v>333</v>
      </c>
      <c r="B335" s="464" t="s">
        <v>2243</v>
      </c>
      <c r="C335" s="464"/>
      <c r="D335" s="478" t="s">
        <v>301</v>
      </c>
      <c r="E335" s="478" t="s">
        <v>302</v>
      </c>
      <c r="F335" s="467" t="s">
        <v>1962</v>
      </c>
      <c r="G335" s="468" t="s">
        <v>2007</v>
      </c>
      <c r="H335" s="468" t="s">
        <v>2008</v>
      </c>
      <c r="I335" s="481" t="s">
        <v>2000</v>
      </c>
      <c r="J335" s="476">
        <v>1000</v>
      </c>
      <c r="K335" s="476">
        <v>0</v>
      </c>
      <c r="L335" s="464"/>
    </row>
    <row r="336" spans="1:12" ht="38.25" x14ac:dyDescent="0.25">
      <c r="A336" s="464">
        <v>334</v>
      </c>
      <c r="B336" s="464" t="s">
        <v>2243</v>
      </c>
      <c r="C336" s="464"/>
      <c r="D336" s="478" t="s">
        <v>301</v>
      </c>
      <c r="E336" s="478" t="s">
        <v>302</v>
      </c>
      <c r="F336" s="467" t="s">
        <v>1962</v>
      </c>
      <c r="G336" s="468" t="s">
        <v>2009</v>
      </c>
      <c r="H336" s="468" t="s">
        <v>2010</v>
      </c>
      <c r="I336" s="481" t="s">
        <v>2000</v>
      </c>
      <c r="J336" s="476">
        <v>1000</v>
      </c>
      <c r="K336" s="476">
        <v>0</v>
      </c>
      <c r="L336" s="464"/>
    </row>
    <row r="337" spans="1:12" ht="25.5" x14ac:dyDescent="0.25">
      <c r="A337" s="464">
        <v>335</v>
      </c>
      <c r="B337" s="464" t="s">
        <v>2243</v>
      </c>
      <c r="C337" s="464"/>
      <c r="D337" s="478" t="s">
        <v>301</v>
      </c>
      <c r="E337" s="478" t="s">
        <v>302</v>
      </c>
      <c r="F337" s="467" t="s">
        <v>1962</v>
      </c>
      <c r="G337" s="468" t="s">
        <v>2011</v>
      </c>
      <c r="H337" s="468" t="s">
        <v>2012</v>
      </c>
      <c r="I337" s="481" t="s">
        <v>2000</v>
      </c>
      <c r="J337" s="476">
        <v>1000</v>
      </c>
      <c r="K337" s="476">
        <v>0</v>
      </c>
      <c r="L337" s="464"/>
    </row>
    <row r="338" spans="1:12" ht="25.5" x14ac:dyDescent="0.25">
      <c r="A338" s="464">
        <v>336</v>
      </c>
      <c r="B338" s="464" t="s">
        <v>2243</v>
      </c>
      <c r="C338" s="464"/>
      <c r="D338" s="478" t="s">
        <v>301</v>
      </c>
      <c r="E338" s="478" t="s">
        <v>302</v>
      </c>
      <c r="F338" s="467" t="s">
        <v>1962</v>
      </c>
      <c r="G338" s="468" t="s">
        <v>2013</v>
      </c>
      <c r="H338" s="468" t="s">
        <v>2014</v>
      </c>
      <c r="I338" s="481" t="s">
        <v>2000</v>
      </c>
      <c r="J338" s="476">
        <v>1000</v>
      </c>
      <c r="K338" s="476">
        <v>0</v>
      </c>
      <c r="L338" s="464"/>
    </row>
    <row r="339" spans="1:12" ht="25.5" x14ac:dyDescent="0.25">
      <c r="A339" s="464">
        <v>337</v>
      </c>
      <c r="B339" s="464" t="s">
        <v>2243</v>
      </c>
      <c r="C339" s="464"/>
      <c r="D339" s="478" t="s">
        <v>301</v>
      </c>
      <c r="E339" s="478" t="s">
        <v>302</v>
      </c>
      <c r="F339" s="467" t="s">
        <v>1962</v>
      </c>
      <c r="G339" s="468" t="s">
        <v>1976</v>
      </c>
      <c r="H339" s="468" t="s">
        <v>2015</v>
      </c>
      <c r="I339" s="481" t="s">
        <v>2000</v>
      </c>
      <c r="J339" s="476">
        <v>1000</v>
      </c>
      <c r="K339" s="476">
        <v>0</v>
      </c>
      <c r="L339" s="464"/>
    </row>
    <row r="340" spans="1:12" ht="25.5" x14ac:dyDescent="0.25">
      <c r="A340" s="464">
        <v>338</v>
      </c>
      <c r="B340" s="464" t="s">
        <v>2243</v>
      </c>
      <c r="C340" s="464"/>
      <c r="D340" s="478" t="s">
        <v>301</v>
      </c>
      <c r="E340" s="478" t="s">
        <v>302</v>
      </c>
      <c r="F340" s="467" t="s">
        <v>1962</v>
      </c>
      <c r="G340" s="468" t="s">
        <v>1984</v>
      </c>
      <c r="H340" s="468" t="s">
        <v>1985</v>
      </c>
      <c r="I340" s="481" t="s">
        <v>2000</v>
      </c>
      <c r="J340" s="476">
        <v>1000</v>
      </c>
      <c r="K340" s="476">
        <v>0</v>
      </c>
      <c r="L340" s="464"/>
    </row>
    <row r="341" spans="1:12" ht="76.5" x14ac:dyDescent="0.25">
      <c r="A341" s="464">
        <v>339</v>
      </c>
      <c r="B341" s="464" t="s">
        <v>2243</v>
      </c>
      <c r="C341" s="464"/>
      <c r="D341" s="478" t="s">
        <v>301</v>
      </c>
      <c r="E341" s="478" t="s">
        <v>302</v>
      </c>
      <c r="F341" s="467" t="s">
        <v>2016</v>
      </c>
      <c r="G341" s="467" t="s">
        <v>2017</v>
      </c>
      <c r="H341" s="468" t="s">
        <v>2018</v>
      </c>
      <c r="I341" s="481" t="s">
        <v>2019</v>
      </c>
      <c r="J341" s="476">
        <v>0</v>
      </c>
      <c r="K341" s="476">
        <v>0</v>
      </c>
      <c r="L341" s="464"/>
    </row>
    <row r="342" spans="1:12" ht="76.5" x14ac:dyDescent="0.25">
      <c r="A342" s="464">
        <v>340</v>
      </c>
      <c r="B342" s="464" t="s">
        <v>2243</v>
      </c>
      <c r="C342" s="464"/>
      <c r="D342" s="478" t="s">
        <v>301</v>
      </c>
      <c r="E342" s="478" t="s">
        <v>302</v>
      </c>
      <c r="F342" s="467" t="s">
        <v>2016</v>
      </c>
      <c r="G342" s="468" t="s">
        <v>2020</v>
      </c>
      <c r="H342" s="468" t="s">
        <v>2021</v>
      </c>
      <c r="I342" s="481" t="s">
        <v>2022</v>
      </c>
      <c r="J342" s="476">
        <v>0</v>
      </c>
      <c r="K342" s="476">
        <v>0</v>
      </c>
      <c r="L342" s="464"/>
    </row>
    <row r="343" spans="1:12" ht="25.5" x14ac:dyDescent="0.25">
      <c r="A343" s="464">
        <v>341</v>
      </c>
      <c r="B343" s="464" t="s">
        <v>2243</v>
      </c>
      <c r="C343" s="468" t="s">
        <v>2023</v>
      </c>
      <c r="D343" s="478" t="s">
        <v>301</v>
      </c>
      <c r="E343" s="478" t="s">
        <v>302</v>
      </c>
      <c r="F343" s="468" t="s">
        <v>2024</v>
      </c>
      <c r="G343" s="468" t="s">
        <v>2025</v>
      </c>
      <c r="H343" s="468" t="s">
        <v>2026</v>
      </c>
      <c r="I343" s="482" t="s">
        <v>2027</v>
      </c>
      <c r="J343" s="476">
        <v>0</v>
      </c>
      <c r="K343" s="476">
        <v>0</v>
      </c>
      <c r="L343" s="464"/>
    </row>
    <row r="344" spans="1:12" ht="25.5" x14ac:dyDescent="0.25">
      <c r="A344" s="464">
        <v>342</v>
      </c>
      <c r="B344" s="464" t="s">
        <v>2243</v>
      </c>
      <c r="C344" s="468" t="s">
        <v>2023</v>
      </c>
      <c r="D344" s="478" t="s">
        <v>301</v>
      </c>
      <c r="E344" s="478" t="s">
        <v>302</v>
      </c>
      <c r="F344" s="468" t="s">
        <v>2028</v>
      </c>
      <c r="G344" s="468" t="s">
        <v>2029</v>
      </c>
      <c r="H344" s="468" t="s">
        <v>2030</v>
      </c>
      <c r="I344" s="482" t="s">
        <v>2027</v>
      </c>
      <c r="J344" s="476">
        <v>0</v>
      </c>
      <c r="K344" s="476">
        <v>0</v>
      </c>
      <c r="L344" s="464"/>
    </row>
    <row r="345" spans="1:12" ht="25.5" x14ac:dyDescent="0.25">
      <c r="A345" s="464">
        <v>343</v>
      </c>
      <c r="B345" s="464" t="s">
        <v>2243</v>
      </c>
      <c r="C345" s="468" t="s">
        <v>2023</v>
      </c>
      <c r="D345" s="478" t="s">
        <v>301</v>
      </c>
      <c r="E345" s="478" t="s">
        <v>302</v>
      </c>
      <c r="F345" s="468" t="s">
        <v>2031</v>
      </c>
      <c r="G345" s="468" t="s">
        <v>2032</v>
      </c>
      <c r="H345" s="468" t="s">
        <v>2033</v>
      </c>
      <c r="I345" s="481" t="s">
        <v>2034</v>
      </c>
      <c r="J345" s="476">
        <v>0</v>
      </c>
      <c r="K345" s="476">
        <v>0</v>
      </c>
      <c r="L345" s="464"/>
    </row>
    <row r="346" spans="1:12" ht="25.5" x14ac:dyDescent="0.25">
      <c r="A346" s="464">
        <v>344</v>
      </c>
      <c r="B346" s="464" t="s">
        <v>2243</v>
      </c>
      <c r="C346" s="468" t="s">
        <v>2023</v>
      </c>
      <c r="D346" s="478" t="s">
        <v>301</v>
      </c>
      <c r="E346" s="478" t="s">
        <v>302</v>
      </c>
      <c r="F346" s="468" t="s">
        <v>2035</v>
      </c>
      <c r="G346" s="468" t="s">
        <v>2036</v>
      </c>
      <c r="H346" s="468" t="s">
        <v>2037</v>
      </c>
      <c r="I346" s="481" t="s">
        <v>2038</v>
      </c>
      <c r="J346" s="476">
        <v>4940</v>
      </c>
      <c r="K346" s="476">
        <v>0</v>
      </c>
      <c r="L346" s="464"/>
    </row>
    <row r="347" spans="1:12" ht="25.5" x14ac:dyDescent="0.25">
      <c r="A347" s="464">
        <v>345</v>
      </c>
      <c r="B347" s="464" t="s">
        <v>2243</v>
      </c>
      <c r="C347" s="468" t="s">
        <v>2023</v>
      </c>
      <c r="D347" s="478" t="s">
        <v>301</v>
      </c>
      <c r="E347" s="478" t="s">
        <v>302</v>
      </c>
      <c r="F347" s="468" t="s">
        <v>2039</v>
      </c>
      <c r="G347" s="468" t="s">
        <v>1849</v>
      </c>
      <c r="H347" s="468" t="s">
        <v>2040</v>
      </c>
      <c r="I347" s="481" t="s">
        <v>2038</v>
      </c>
      <c r="J347" s="476">
        <v>3500</v>
      </c>
      <c r="K347" s="476">
        <v>0</v>
      </c>
      <c r="L347" s="464"/>
    </row>
    <row r="348" spans="1:12" ht="25.5" x14ac:dyDescent="0.25">
      <c r="A348" s="464">
        <v>346</v>
      </c>
      <c r="B348" s="464" t="s">
        <v>2243</v>
      </c>
      <c r="C348" s="468" t="s">
        <v>2023</v>
      </c>
      <c r="D348" s="478" t="s">
        <v>301</v>
      </c>
      <c r="E348" s="478" t="s">
        <v>302</v>
      </c>
      <c r="F348" s="468" t="s">
        <v>2041</v>
      </c>
      <c r="G348" s="468" t="s">
        <v>2042</v>
      </c>
      <c r="H348" s="468" t="s">
        <v>2043</v>
      </c>
      <c r="I348" s="481" t="s">
        <v>2038</v>
      </c>
      <c r="J348" s="476">
        <v>4300</v>
      </c>
      <c r="K348" s="476">
        <v>0</v>
      </c>
      <c r="L348" s="464"/>
    </row>
    <row r="349" spans="1:12" ht="25.5" x14ac:dyDescent="0.25">
      <c r="A349" s="464">
        <v>347</v>
      </c>
      <c r="B349" s="464" t="s">
        <v>2243</v>
      </c>
      <c r="C349" s="468" t="s">
        <v>2023</v>
      </c>
      <c r="D349" s="478" t="s">
        <v>301</v>
      </c>
      <c r="E349" s="478" t="s">
        <v>302</v>
      </c>
      <c r="F349" s="468" t="s">
        <v>2044</v>
      </c>
      <c r="G349" s="468" t="s">
        <v>1824</v>
      </c>
      <c r="H349" s="468" t="s">
        <v>2045</v>
      </c>
      <c r="I349" s="481" t="s">
        <v>2046</v>
      </c>
      <c r="J349" s="476">
        <v>3850</v>
      </c>
      <c r="K349" s="476">
        <v>0</v>
      </c>
      <c r="L349" s="464"/>
    </row>
    <row r="350" spans="1:12" ht="25.5" x14ac:dyDescent="0.25">
      <c r="A350" s="464">
        <v>348</v>
      </c>
      <c r="B350" s="464" t="s">
        <v>2243</v>
      </c>
      <c r="C350" s="468" t="s">
        <v>2047</v>
      </c>
      <c r="D350" s="478" t="s">
        <v>301</v>
      </c>
      <c r="E350" s="478" t="s">
        <v>302</v>
      </c>
      <c r="F350" s="468" t="s">
        <v>2048</v>
      </c>
      <c r="G350" s="468" t="s">
        <v>1855</v>
      </c>
      <c r="H350" s="468" t="s">
        <v>2049</v>
      </c>
      <c r="I350" s="481" t="s">
        <v>2050</v>
      </c>
      <c r="J350" s="476">
        <v>10000</v>
      </c>
      <c r="K350" s="476">
        <v>0</v>
      </c>
      <c r="L350" s="470"/>
    </row>
    <row r="351" spans="1:12" ht="25.5" x14ac:dyDescent="0.25">
      <c r="A351" s="464">
        <v>349</v>
      </c>
      <c r="B351" s="464" t="s">
        <v>2243</v>
      </c>
      <c r="C351" s="468" t="s">
        <v>2047</v>
      </c>
      <c r="D351" s="478" t="s">
        <v>301</v>
      </c>
      <c r="E351" s="478" t="s">
        <v>302</v>
      </c>
      <c r="F351" s="468" t="s">
        <v>2051</v>
      </c>
      <c r="G351" s="468" t="s">
        <v>1893</v>
      </c>
      <c r="H351" s="468" t="s">
        <v>2052</v>
      </c>
      <c r="I351" s="481" t="s">
        <v>2053</v>
      </c>
      <c r="J351" s="476">
        <v>10020</v>
      </c>
      <c r="K351" s="476">
        <v>0</v>
      </c>
      <c r="L351" s="464"/>
    </row>
    <row r="352" spans="1:12" ht="38.25" x14ac:dyDescent="0.25">
      <c r="A352" s="464">
        <v>350</v>
      </c>
      <c r="B352" s="464" t="s">
        <v>2243</v>
      </c>
      <c r="C352" s="468" t="s">
        <v>2047</v>
      </c>
      <c r="D352" s="478" t="s">
        <v>301</v>
      </c>
      <c r="E352" s="478" t="s">
        <v>302</v>
      </c>
      <c r="F352" s="468" t="s">
        <v>2054</v>
      </c>
      <c r="G352" s="468" t="s">
        <v>2055</v>
      </c>
      <c r="H352" s="471" t="s">
        <v>2056</v>
      </c>
      <c r="I352" s="483" t="s">
        <v>2057</v>
      </c>
      <c r="J352" s="476">
        <v>25000</v>
      </c>
      <c r="K352" s="476">
        <v>0</v>
      </c>
      <c r="L352" s="464"/>
    </row>
    <row r="353" spans="1:12" ht="63.75" x14ac:dyDescent="0.25">
      <c r="A353" s="464">
        <v>351</v>
      </c>
      <c r="B353" s="464" t="s">
        <v>2243</v>
      </c>
      <c r="C353" s="468" t="s">
        <v>1465</v>
      </c>
      <c r="D353" s="478" t="s">
        <v>301</v>
      </c>
      <c r="E353" s="478" t="s">
        <v>302</v>
      </c>
      <c r="F353" s="467" t="s">
        <v>2058</v>
      </c>
      <c r="G353" s="467" t="s">
        <v>2059</v>
      </c>
      <c r="H353" s="468" t="s">
        <v>2060</v>
      </c>
      <c r="I353" s="481" t="s">
        <v>2061</v>
      </c>
      <c r="J353" s="476">
        <f>504840.18-45779.34</f>
        <v>459060.83999999997</v>
      </c>
      <c r="K353" s="476">
        <v>0</v>
      </c>
      <c r="L353" s="464"/>
    </row>
    <row r="354" spans="1:12" ht="89.25" x14ac:dyDescent="0.25">
      <c r="A354" s="464">
        <v>352</v>
      </c>
      <c r="B354" s="464" t="s">
        <v>2243</v>
      </c>
      <c r="C354" s="468" t="s">
        <v>1465</v>
      </c>
      <c r="D354" s="478" t="s">
        <v>301</v>
      </c>
      <c r="E354" s="478" t="s">
        <v>302</v>
      </c>
      <c r="F354" s="467" t="s">
        <v>2062</v>
      </c>
      <c r="G354" s="467" t="s">
        <v>2059</v>
      </c>
      <c r="H354" s="468" t="s">
        <v>2063</v>
      </c>
      <c r="I354" s="481" t="s">
        <v>2064</v>
      </c>
      <c r="J354" s="476">
        <v>1358921.69</v>
      </c>
      <c r="K354" s="476">
        <v>0</v>
      </c>
      <c r="L354" s="464"/>
    </row>
    <row r="355" spans="1:12" ht="38.25" x14ac:dyDescent="0.25">
      <c r="A355" s="464">
        <v>353</v>
      </c>
      <c r="B355" s="464" t="s">
        <v>2243</v>
      </c>
      <c r="C355" s="468" t="s">
        <v>2065</v>
      </c>
      <c r="D355" s="478" t="s">
        <v>301</v>
      </c>
      <c r="E355" s="478" t="s">
        <v>302</v>
      </c>
      <c r="F355" s="465" t="s">
        <v>2066</v>
      </c>
      <c r="G355" s="467" t="s">
        <v>2059</v>
      </c>
      <c r="H355" s="466" t="s">
        <v>2067</v>
      </c>
      <c r="I355" s="481" t="s">
        <v>2068</v>
      </c>
      <c r="J355" s="476">
        <v>2888907.4899999998</v>
      </c>
      <c r="K355" s="476">
        <v>0</v>
      </c>
      <c r="L355" s="464"/>
    </row>
    <row r="356" spans="1:12" ht="38.25" x14ac:dyDescent="0.25">
      <c r="A356" s="464">
        <v>354</v>
      </c>
      <c r="B356" s="464" t="s">
        <v>2243</v>
      </c>
      <c r="C356" s="468" t="s">
        <v>1465</v>
      </c>
      <c r="D356" s="478" t="s">
        <v>301</v>
      </c>
      <c r="E356" s="478" t="s">
        <v>302</v>
      </c>
      <c r="F356" s="465" t="s">
        <v>2069</v>
      </c>
      <c r="G356" s="467" t="s">
        <v>2070</v>
      </c>
      <c r="H356" s="466" t="s">
        <v>2071</v>
      </c>
      <c r="I356" s="481" t="s">
        <v>2072</v>
      </c>
      <c r="J356" s="476">
        <v>20858.72</v>
      </c>
      <c r="K356" s="476">
        <v>0</v>
      </c>
      <c r="L356" s="464"/>
    </row>
    <row r="357" spans="1:12" ht="38.25" x14ac:dyDescent="0.25">
      <c r="A357" s="464">
        <v>355</v>
      </c>
      <c r="B357" s="464" t="s">
        <v>2243</v>
      </c>
      <c r="C357" s="468" t="s">
        <v>1465</v>
      </c>
      <c r="D357" s="478" t="s">
        <v>301</v>
      </c>
      <c r="E357" s="478" t="s">
        <v>302</v>
      </c>
      <c r="F357" s="465" t="s">
        <v>2073</v>
      </c>
      <c r="G357" s="467" t="s">
        <v>2074</v>
      </c>
      <c r="H357" s="466" t="s">
        <v>2075</v>
      </c>
      <c r="I357" s="481" t="s">
        <v>2076</v>
      </c>
      <c r="J357" s="476">
        <v>534720.1</v>
      </c>
      <c r="K357" s="476">
        <v>0</v>
      </c>
      <c r="L357" s="464"/>
    </row>
    <row r="358" spans="1:12" ht="25.5" x14ac:dyDescent="0.25">
      <c r="A358" s="464">
        <v>356</v>
      </c>
      <c r="B358" s="464" t="s">
        <v>2243</v>
      </c>
      <c r="C358" s="468" t="s">
        <v>525</v>
      </c>
      <c r="D358" s="478" t="s">
        <v>301</v>
      </c>
      <c r="E358" s="478" t="s">
        <v>302</v>
      </c>
      <c r="F358" s="465" t="s">
        <v>2077</v>
      </c>
      <c r="G358" s="465" t="s">
        <v>2074</v>
      </c>
      <c r="H358" s="466" t="s">
        <v>2078</v>
      </c>
      <c r="I358" s="481" t="s">
        <v>2079</v>
      </c>
      <c r="J358" s="476">
        <v>43618.27</v>
      </c>
      <c r="K358" s="476">
        <v>0</v>
      </c>
      <c r="L358" s="464"/>
    </row>
    <row r="359" spans="1:12" ht="51" x14ac:dyDescent="0.25">
      <c r="A359" s="464">
        <v>357</v>
      </c>
      <c r="B359" s="464" t="s">
        <v>2243</v>
      </c>
      <c r="C359" s="468" t="s">
        <v>1465</v>
      </c>
      <c r="D359" s="478" t="s">
        <v>301</v>
      </c>
      <c r="E359" s="478" t="s">
        <v>302</v>
      </c>
      <c r="F359" s="467" t="s">
        <v>2080</v>
      </c>
      <c r="G359" s="467" t="s">
        <v>2081</v>
      </c>
      <c r="H359" s="467" t="s">
        <v>2082</v>
      </c>
      <c r="I359" s="484" t="s">
        <v>2083</v>
      </c>
      <c r="J359" s="476">
        <v>522765.03</v>
      </c>
      <c r="K359" s="476">
        <v>7746</v>
      </c>
      <c r="L359" s="464"/>
    </row>
    <row r="360" spans="1:12" ht="25.5" x14ac:dyDescent="0.25">
      <c r="A360" s="464">
        <v>358</v>
      </c>
      <c r="B360" s="464" t="s">
        <v>2243</v>
      </c>
      <c r="C360" s="468" t="s">
        <v>2084</v>
      </c>
      <c r="D360" s="478" t="s">
        <v>301</v>
      </c>
      <c r="E360" s="478" t="s">
        <v>302</v>
      </c>
      <c r="F360" s="465" t="s">
        <v>2085</v>
      </c>
      <c r="G360" s="467" t="s">
        <v>1815</v>
      </c>
      <c r="H360" s="466" t="s">
        <v>2086</v>
      </c>
      <c r="I360" s="481" t="s">
        <v>2087</v>
      </c>
      <c r="J360" s="476">
        <v>176193.28000000003</v>
      </c>
      <c r="K360" s="476">
        <v>0</v>
      </c>
      <c r="L360" s="464"/>
    </row>
    <row r="361" spans="1:12" ht="51" x14ac:dyDescent="0.25">
      <c r="A361" s="464">
        <v>359</v>
      </c>
      <c r="B361" s="464" t="s">
        <v>2243</v>
      </c>
      <c r="C361" s="468" t="s">
        <v>2088</v>
      </c>
      <c r="D361" s="478" t="s">
        <v>301</v>
      </c>
      <c r="E361" s="478" t="s">
        <v>302</v>
      </c>
      <c r="F361" s="465" t="s">
        <v>1470</v>
      </c>
      <c r="G361" s="467" t="s">
        <v>2059</v>
      </c>
      <c r="H361" s="466" t="s">
        <v>2089</v>
      </c>
      <c r="I361" s="481" t="s">
        <v>2090</v>
      </c>
      <c r="J361" s="476">
        <v>27476.84</v>
      </c>
      <c r="K361" s="476">
        <v>0</v>
      </c>
      <c r="L361" s="464"/>
    </row>
    <row r="362" spans="1:12" ht="25.5" x14ac:dyDescent="0.25">
      <c r="A362" s="464">
        <v>360</v>
      </c>
      <c r="B362" s="464" t="s">
        <v>2243</v>
      </c>
      <c r="C362" s="468" t="s">
        <v>1465</v>
      </c>
      <c r="D362" s="478" t="s">
        <v>301</v>
      </c>
      <c r="E362" s="478" t="s">
        <v>302</v>
      </c>
      <c r="F362" s="465" t="s">
        <v>2091</v>
      </c>
      <c r="G362" s="467" t="s">
        <v>2059</v>
      </c>
      <c r="H362" s="466" t="s">
        <v>2092</v>
      </c>
      <c r="I362" s="481" t="s">
        <v>2093</v>
      </c>
      <c r="J362" s="476">
        <v>429743.04</v>
      </c>
      <c r="K362" s="476">
        <v>340291.71</v>
      </c>
      <c r="L362" s="464"/>
    </row>
    <row r="363" spans="1:12" ht="51" x14ac:dyDescent="0.25">
      <c r="A363" s="464">
        <v>361</v>
      </c>
      <c r="B363" s="464" t="s">
        <v>2243</v>
      </c>
      <c r="C363" s="468" t="s">
        <v>1465</v>
      </c>
      <c r="D363" s="478" t="s">
        <v>301</v>
      </c>
      <c r="E363" s="478" t="s">
        <v>302</v>
      </c>
      <c r="F363" s="465" t="s">
        <v>536</v>
      </c>
      <c r="G363" s="467" t="s">
        <v>2059</v>
      </c>
      <c r="H363" s="466" t="s">
        <v>2094</v>
      </c>
      <c r="I363" s="481" t="s">
        <v>2095</v>
      </c>
      <c r="J363" s="476">
        <f>692356.8-399168.41</f>
        <v>293188.39000000007</v>
      </c>
      <c r="K363" s="476">
        <v>0</v>
      </c>
      <c r="L363" s="464"/>
    </row>
    <row r="364" spans="1:12" ht="38.25" x14ac:dyDescent="0.25">
      <c r="A364" s="464">
        <v>362</v>
      </c>
      <c r="B364" s="464" t="s">
        <v>2243</v>
      </c>
      <c r="C364" s="468" t="s">
        <v>1465</v>
      </c>
      <c r="D364" s="478" t="s">
        <v>301</v>
      </c>
      <c r="E364" s="478" t="s">
        <v>302</v>
      </c>
      <c r="F364" s="465" t="s">
        <v>1477</v>
      </c>
      <c r="G364" s="467" t="s">
        <v>2070</v>
      </c>
      <c r="H364" s="466" t="s">
        <v>1478</v>
      </c>
      <c r="I364" s="481" t="s">
        <v>2095</v>
      </c>
      <c r="J364" s="476">
        <f>1013910.33-698301.33</f>
        <v>315609</v>
      </c>
      <c r="K364" s="476">
        <v>0</v>
      </c>
      <c r="L364" s="464"/>
    </row>
    <row r="365" spans="1:12" ht="25.5" x14ac:dyDescent="0.25">
      <c r="A365" s="464">
        <v>363</v>
      </c>
      <c r="B365" s="464" t="s">
        <v>2243</v>
      </c>
      <c r="C365" s="468" t="s">
        <v>1465</v>
      </c>
      <c r="D365" s="478" t="s">
        <v>301</v>
      </c>
      <c r="E365" s="478" t="s">
        <v>302</v>
      </c>
      <c r="F365" s="465" t="s">
        <v>532</v>
      </c>
      <c r="G365" s="467" t="s">
        <v>2059</v>
      </c>
      <c r="H365" s="466" t="s">
        <v>1481</v>
      </c>
      <c r="I365" s="481" t="s">
        <v>2096</v>
      </c>
      <c r="J365" s="476">
        <v>285075.31</v>
      </c>
      <c r="K365" s="476">
        <v>0</v>
      </c>
      <c r="L365" s="464"/>
    </row>
    <row r="366" spans="1:12" ht="89.25" x14ac:dyDescent="0.25">
      <c r="A366" s="464">
        <v>364</v>
      </c>
      <c r="B366" s="464" t="s">
        <v>2243</v>
      </c>
      <c r="C366" s="468" t="s">
        <v>2084</v>
      </c>
      <c r="D366" s="478" t="s">
        <v>301</v>
      </c>
      <c r="E366" s="478" t="s">
        <v>302</v>
      </c>
      <c r="F366" s="467" t="s">
        <v>2097</v>
      </c>
      <c r="G366" s="467" t="s">
        <v>2098</v>
      </c>
      <c r="H366" s="468" t="s">
        <v>2099</v>
      </c>
      <c r="I366" s="481" t="s">
        <v>2100</v>
      </c>
      <c r="J366" s="476">
        <v>15197.18</v>
      </c>
      <c r="K366" s="476">
        <v>0</v>
      </c>
      <c r="L366" s="464"/>
    </row>
    <row r="367" spans="1:12" ht="25.5" x14ac:dyDescent="0.25">
      <c r="A367" s="464">
        <v>365</v>
      </c>
      <c r="B367" s="464" t="s">
        <v>2243</v>
      </c>
      <c r="C367" s="466" t="s">
        <v>2101</v>
      </c>
      <c r="D367" s="478" t="s">
        <v>301</v>
      </c>
      <c r="E367" s="478" t="s">
        <v>541</v>
      </c>
      <c r="F367" s="467">
        <v>21317</v>
      </c>
      <c r="G367" s="465" t="s">
        <v>2074</v>
      </c>
      <c r="H367" s="466" t="s">
        <v>2102</v>
      </c>
      <c r="I367" s="485" t="s">
        <v>2103</v>
      </c>
      <c r="J367" s="476">
        <v>4795.16</v>
      </c>
      <c r="K367" s="476">
        <v>0</v>
      </c>
      <c r="L367" s="464"/>
    </row>
    <row r="368" spans="1:12" ht="38.25" x14ac:dyDescent="0.25">
      <c r="A368" s="464">
        <v>366</v>
      </c>
      <c r="B368" s="464" t="s">
        <v>2243</v>
      </c>
      <c r="C368" s="468" t="s">
        <v>2101</v>
      </c>
      <c r="D368" s="478" t="s">
        <v>301</v>
      </c>
      <c r="E368" s="478" t="s">
        <v>541</v>
      </c>
      <c r="F368" s="467">
        <v>20141</v>
      </c>
      <c r="G368" s="467" t="s">
        <v>2074</v>
      </c>
      <c r="H368" s="468" t="s">
        <v>2104</v>
      </c>
      <c r="I368" s="481" t="s">
        <v>2105</v>
      </c>
      <c r="J368" s="476">
        <v>6587.46</v>
      </c>
      <c r="K368" s="476">
        <v>0</v>
      </c>
      <c r="L368" s="464"/>
    </row>
    <row r="369" spans="1:12" ht="25.5" x14ac:dyDescent="0.25">
      <c r="A369" s="464">
        <v>367</v>
      </c>
      <c r="B369" s="464" t="s">
        <v>2243</v>
      </c>
      <c r="C369" s="468" t="s">
        <v>2101</v>
      </c>
      <c r="D369" s="478" t="s">
        <v>301</v>
      </c>
      <c r="E369" s="478" t="s">
        <v>541</v>
      </c>
      <c r="F369" s="467" t="s">
        <v>2106</v>
      </c>
      <c r="G369" s="467" t="s">
        <v>2059</v>
      </c>
      <c r="H369" s="468" t="s">
        <v>2107</v>
      </c>
      <c r="I369" s="481" t="s">
        <v>2108</v>
      </c>
      <c r="J369" s="476">
        <v>22736</v>
      </c>
      <c r="K369" s="476">
        <v>0</v>
      </c>
      <c r="L369" s="464"/>
    </row>
    <row r="370" spans="1:12" ht="25.5" x14ac:dyDescent="0.25">
      <c r="A370" s="464">
        <v>368</v>
      </c>
      <c r="B370" s="464" t="s">
        <v>2243</v>
      </c>
      <c r="C370" s="468" t="s">
        <v>2101</v>
      </c>
      <c r="D370" s="478" t="s">
        <v>301</v>
      </c>
      <c r="E370" s="478" t="s">
        <v>541</v>
      </c>
      <c r="F370" s="467">
        <v>21578</v>
      </c>
      <c r="G370" s="467" t="s">
        <v>2059</v>
      </c>
      <c r="H370" s="467" t="s">
        <v>2109</v>
      </c>
      <c r="I370" s="481" t="s">
        <v>2110</v>
      </c>
      <c r="J370" s="476">
        <v>632.98</v>
      </c>
      <c r="K370" s="476">
        <v>0</v>
      </c>
      <c r="L370" s="464"/>
    </row>
    <row r="371" spans="1:12" ht="38.25" x14ac:dyDescent="0.25">
      <c r="A371" s="464">
        <v>369</v>
      </c>
      <c r="B371" s="464" t="s">
        <v>2243</v>
      </c>
      <c r="C371" s="512" t="s">
        <v>2111</v>
      </c>
      <c r="D371" s="478" t="s">
        <v>577</v>
      </c>
      <c r="E371" s="478" t="s">
        <v>302</v>
      </c>
      <c r="F371" s="468" t="s">
        <v>2112</v>
      </c>
      <c r="G371" s="479" t="s">
        <v>2113</v>
      </c>
      <c r="H371" s="473" t="s">
        <v>2114</v>
      </c>
      <c r="I371" s="486">
        <v>44964</v>
      </c>
      <c r="J371" s="476">
        <v>1800</v>
      </c>
      <c r="K371" s="476">
        <v>0</v>
      </c>
      <c r="L371" s="464"/>
    </row>
    <row r="372" spans="1:12" ht="38.25" x14ac:dyDescent="0.25">
      <c r="A372" s="464">
        <v>370</v>
      </c>
      <c r="B372" s="464" t="s">
        <v>2243</v>
      </c>
      <c r="C372" s="519" t="s">
        <v>2115</v>
      </c>
      <c r="D372" s="478" t="s">
        <v>577</v>
      </c>
      <c r="E372" s="478" t="s">
        <v>302</v>
      </c>
      <c r="F372" s="507" t="s">
        <v>2116</v>
      </c>
      <c r="G372" s="479" t="s">
        <v>1831</v>
      </c>
      <c r="H372" s="474" t="s">
        <v>2117</v>
      </c>
      <c r="I372" s="487">
        <v>45001</v>
      </c>
      <c r="J372" s="476">
        <v>504</v>
      </c>
      <c r="K372" s="476">
        <v>0</v>
      </c>
      <c r="L372" s="464"/>
    </row>
    <row r="373" spans="1:12" ht="25.5" x14ac:dyDescent="0.25">
      <c r="A373" s="464">
        <v>371</v>
      </c>
      <c r="B373" s="464" t="s">
        <v>2243</v>
      </c>
      <c r="C373" s="494" t="s">
        <v>2118</v>
      </c>
      <c r="D373" s="478" t="s">
        <v>577</v>
      </c>
      <c r="E373" s="478" t="s">
        <v>302</v>
      </c>
      <c r="F373" s="468" t="s">
        <v>2119</v>
      </c>
      <c r="G373" s="479" t="s">
        <v>1831</v>
      </c>
      <c r="H373" s="475" t="s">
        <v>2120</v>
      </c>
      <c r="I373" s="488">
        <v>45218</v>
      </c>
      <c r="J373" s="476">
        <v>840</v>
      </c>
      <c r="K373" s="476">
        <v>0</v>
      </c>
      <c r="L373" s="464"/>
    </row>
    <row r="374" spans="1:12" ht="38.25" x14ac:dyDescent="0.25">
      <c r="A374" s="464">
        <v>372</v>
      </c>
      <c r="B374" s="464" t="s">
        <v>2243</v>
      </c>
      <c r="C374" s="522" t="s">
        <v>2115</v>
      </c>
      <c r="D374" s="478" t="s">
        <v>577</v>
      </c>
      <c r="E374" s="478" t="s">
        <v>302</v>
      </c>
      <c r="F374" s="497" t="s">
        <v>2121</v>
      </c>
      <c r="G374" s="479" t="s">
        <v>1831</v>
      </c>
      <c r="H374" s="473" t="s">
        <v>2122</v>
      </c>
      <c r="I374" s="489">
        <v>45243</v>
      </c>
      <c r="J374" s="476">
        <v>900</v>
      </c>
      <c r="K374" s="476">
        <v>0</v>
      </c>
      <c r="L374" s="464"/>
    </row>
    <row r="375" spans="1:12" ht="25.5" x14ac:dyDescent="0.25">
      <c r="A375" s="464">
        <v>373</v>
      </c>
      <c r="B375" s="464" t="s">
        <v>2243</v>
      </c>
      <c r="C375" s="522" t="s">
        <v>2123</v>
      </c>
      <c r="D375" s="478" t="s">
        <v>577</v>
      </c>
      <c r="E375" s="478" t="s">
        <v>302</v>
      </c>
      <c r="F375" s="497" t="s">
        <v>2124</v>
      </c>
      <c r="G375" s="479" t="s">
        <v>1831</v>
      </c>
      <c r="H375" s="473" t="s">
        <v>2125</v>
      </c>
      <c r="I375" s="489">
        <v>45250</v>
      </c>
      <c r="J375" s="476">
        <v>19500</v>
      </c>
      <c r="K375" s="476">
        <v>0</v>
      </c>
      <c r="L375" s="464"/>
    </row>
    <row r="376" spans="1:12" ht="33.75" x14ac:dyDescent="0.25">
      <c r="A376" s="464">
        <v>374</v>
      </c>
      <c r="B376" s="464" t="s">
        <v>2243</v>
      </c>
      <c r="C376" s="468" t="s">
        <v>2126</v>
      </c>
      <c r="D376" s="478" t="s">
        <v>301</v>
      </c>
      <c r="E376" s="478" t="s">
        <v>541</v>
      </c>
      <c r="F376" s="467" t="s">
        <v>2127</v>
      </c>
      <c r="G376" s="467" t="s">
        <v>1783</v>
      </c>
      <c r="H376" s="467" t="s">
        <v>2241</v>
      </c>
      <c r="I376" s="481" t="s">
        <v>2128</v>
      </c>
      <c r="J376" s="476">
        <v>16294.49</v>
      </c>
      <c r="K376" s="476"/>
      <c r="L376" s="477" t="s">
        <v>2129</v>
      </c>
    </row>
    <row r="377" spans="1:12" ht="25.5" x14ac:dyDescent="0.25">
      <c r="A377" s="464">
        <v>375</v>
      </c>
      <c r="B377" s="464" t="s">
        <v>2243</v>
      </c>
      <c r="C377" s="468" t="s">
        <v>2130</v>
      </c>
      <c r="D377" s="478" t="s">
        <v>301</v>
      </c>
      <c r="E377" s="478" t="s">
        <v>302</v>
      </c>
      <c r="F377" s="467" t="s">
        <v>2127</v>
      </c>
      <c r="G377" s="467" t="s">
        <v>1783</v>
      </c>
      <c r="H377" s="467" t="s">
        <v>2241</v>
      </c>
      <c r="I377" s="481" t="s">
        <v>2128</v>
      </c>
      <c r="J377" s="476">
        <v>0</v>
      </c>
      <c r="K377" s="476"/>
      <c r="L377" s="477" t="s">
        <v>2131</v>
      </c>
    </row>
    <row r="378" spans="1:12" ht="25.5" x14ac:dyDescent="0.25">
      <c r="A378" s="464">
        <v>376</v>
      </c>
      <c r="B378" s="464" t="s">
        <v>2243</v>
      </c>
      <c r="C378" s="468" t="s">
        <v>2132</v>
      </c>
      <c r="D378" s="478" t="s">
        <v>301</v>
      </c>
      <c r="E378" s="478" t="s">
        <v>541</v>
      </c>
      <c r="F378" s="467" t="s">
        <v>2133</v>
      </c>
      <c r="G378" s="467" t="s">
        <v>2134</v>
      </c>
      <c r="H378" s="467" t="s">
        <v>2135</v>
      </c>
      <c r="I378" s="481" t="s">
        <v>2136</v>
      </c>
      <c r="J378" s="476">
        <v>7022.76</v>
      </c>
      <c r="K378" s="476"/>
      <c r="L378" s="477"/>
    </row>
    <row r="379" spans="1:12" ht="38.25" x14ac:dyDescent="0.25">
      <c r="A379" s="464">
        <v>377</v>
      </c>
      <c r="B379" s="464" t="s">
        <v>2243</v>
      </c>
      <c r="C379" s="468" t="s">
        <v>2137</v>
      </c>
      <c r="D379" s="478" t="s">
        <v>301</v>
      </c>
      <c r="E379" s="478" t="s">
        <v>541</v>
      </c>
      <c r="F379" s="467" t="s">
        <v>2138</v>
      </c>
      <c r="G379" s="467" t="s">
        <v>2139</v>
      </c>
      <c r="H379" s="467" t="s">
        <v>2140</v>
      </c>
      <c r="I379" s="481" t="s">
        <v>2141</v>
      </c>
      <c r="J379" s="476">
        <v>0</v>
      </c>
      <c r="K379" s="476"/>
      <c r="L379" s="477" t="s">
        <v>2142</v>
      </c>
    </row>
    <row r="380" spans="1:12" ht="51" x14ac:dyDescent="0.25">
      <c r="A380" s="464">
        <v>378</v>
      </c>
      <c r="B380" s="464" t="s">
        <v>2243</v>
      </c>
      <c r="C380" s="468" t="s">
        <v>2143</v>
      </c>
      <c r="D380" s="478" t="s">
        <v>301</v>
      </c>
      <c r="E380" s="478" t="s">
        <v>541</v>
      </c>
      <c r="F380" s="467">
        <v>605149</v>
      </c>
      <c r="G380" s="467" t="s">
        <v>2139</v>
      </c>
      <c r="H380" s="467" t="s">
        <v>2144</v>
      </c>
      <c r="I380" s="481" t="s">
        <v>2145</v>
      </c>
      <c r="J380" s="476">
        <v>0</v>
      </c>
      <c r="K380" s="476"/>
      <c r="L380" s="477" t="s">
        <v>2146</v>
      </c>
    </row>
    <row r="381" spans="1:12" ht="51" x14ac:dyDescent="0.25">
      <c r="A381" s="464">
        <v>379</v>
      </c>
      <c r="B381" s="464" t="s">
        <v>2243</v>
      </c>
      <c r="C381" s="468" t="s">
        <v>2126</v>
      </c>
      <c r="D381" s="478" t="s">
        <v>301</v>
      </c>
      <c r="E381" s="478" t="s">
        <v>541</v>
      </c>
      <c r="F381" s="467" t="s">
        <v>2147</v>
      </c>
      <c r="G381" s="467" t="s">
        <v>2148</v>
      </c>
      <c r="H381" s="467" t="s">
        <v>2149</v>
      </c>
      <c r="I381" s="481" t="s">
        <v>2150</v>
      </c>
      <c r="J381" s="476">
        <v>17057.09</v>
      </c>
      <c r="K381" s="476"/>
      <c r="L381" s="477" t="s">
        <v>2151</v>
      </c>
    </row>
    <row r="382" spans="1:12" ht="51" x14ac:dyDescent="0.25">
      <c r="A382" s="464">
        <v>380</v>
      </c>
      <c r="B382" s="464" t="s">
        <v>2243</v>
      </c>
      <c r="C382" s="468" t="s">
        <v>2130</v>
      </c>
      <c r="D382" s="478" t="s">
        <v>301</v>
      </c>
      <c r="E382" s="478" t="s">
        <v>302</v>
      </c>
      <c r="F382" s="467" t="s">
        <v>2147</v>
      </c>
      <c r="G382" s="467" t="s">
        <v>2148</v>
      </c>
      <c r="H382" s="467" t="s">
        <v>2149</v>
      </c>
      <c r="I382" s="481" t="s">
        <v>2152</v>
      </c>
      <c r="J382" s="476">
        <v>0</v>
      </c>
      <c r="K382" s="476"/>
      <c r="L382" s="477" t="s">
        <v>2131</v>
      </c>
    </row>
    <row r="383" spans="1:12" ht="25.5" x14ac:dyDescent="0.25">
      <c r="A383" s="464">
        <v>381</v>
      </c>
      <c r="B383" s="464" t="s">
        <v>2243</v>
      </c>
      <c r="C383" s="468" t="s">
        <v>2153</v>
      </c>
      <c r="D383" s="478" t="s">
        <v>301</v>
      </c>
      <c r="E383" s="478" t="s">
        <v>541</v>
      </c>
      <c r="F383" s="467" t="s">
        <v>2154</v>
      </c>
      <c r="G383" s="467" t="s">
        <v>1840</v>
      </c>
      <c r="H383" s="467" t="s">
        <v>2155</v>
      </c>
      <c r="I383" s="481" t="s">
        <v>2156</v>
      </c>
      <c r="J383" s="476">
        <v>18977.48</v>
      </c>
      <c r="K383" s="476"/>
      <c r="L383" s="477" t="s">
        <v>2157</v>
      </c>
    </row>
    <row r="384" spans="1:12" ht="33.75" x14ac:dyDescent="0.25">
      <c r="A384" s="464">
        <v>382</v>
      </c>
      <c r="B384" s="464" t="s">
        <v>2243</v>
      </c>
      <c r="C384" s="468" t="s">
        <v>2130</v>
      </c>
      <c r="D384" s="478" t="s">
        <v>301</v>
      </c>
      <c r="E384" s="478" t="s">
        <v>302</v>
      </c>
      <c r="F384" s="467" t="s">
        <v>2154</v>
      </c>
      <c r="G384" s="467" t="s">
        <v>1840</v>
      </c>
      <c r="H384" s="467" t="s">
        <v>2155</v>
      </c>
      <c r="I384" s="481" t="s">
        <v>2156</v>
      </c>
      <c r="J384" s="476">
        <v>27633</v>
      </c>
      <c r="K384" s="476"/>
      <c r="L384" s="477" t="s">
        <v>2158</v>
      </c>
    </row>
    <row r="385" spans="1:12" ht="38.25" x14ac:dyDescent="0.25">
      <c r="A385" s="464">
        <v>383</v>
      </c>
      <c r="B385" s="464" t="s">
        <v>2243</v>
      </c>
      <c r="C385" s="468" t="s">
        <v>2126</v>
      </c>
      <c r="D385" s="478" t="s">
        <v>301</v>
      </c>
      <c r="E385" s="478" t="s">
        <v>541</v>
      </c>
      <c r="F385" s="467" t="s">
        <v>2154</v>
      </c>
      <c r="G385" s="467" t="s">
        <v>1807</v>
      </c>
      <c r="H385" s="467" t="s">
        <v>2159</v>
      </c>
      <c r="I385" s="481" t="s">
        <v>2160</v>
      </c>
      <c r="J385" s="476">
        <v>0</v>
      </c>
      <c r="K385" s="476"/>
      <c r="L385" s="477"/>
    </row>
    <row r="386" spans="1:12" ht="38.25" x14ac:dyDescent="0.25">
      <c r="A386" s="464">
        <v>384</v>
      </c>
      <c r="B386" s="464" t="s">
        <v>2243</v>
      </c>
      <c r="C386" s="468" t="s">
        <v>2130</v>
      </c>
      <c r="D386" s="478" t="s">
        <v>301</v>
      </c>
      <c r="E386" s="478" t="s">
        <v>302</v>
      </c>
      <c r="F386" s="467" t="s">
        <v>2154</v>
      </c>
      <c r="G386" s="467" t="s">
        <v>1807</v>
      </c>
      <c r="H386" s="467" t="s">
        <v>2159</v>
      </c>
      <c r="I386" s="481" t="s">
        <v>2160</v>
      </c>
      <c r="J386" s="476">
        <v>22800</v>
      </c>
      <c r="K386" s="476"/>
      <c r="L386" s="477" t="s">
        <v>2161</v>
      </c>
    </row>
    <row r="387" spans="1:12" ht="38.25" x14ac:dyDescent="0.25">
      <c r="A387" s="464">
        <v>385</v>
      </c>
      <c r="B387" s="464" t="s">
        <v>2243</v>
      </c>
      <c r="C387" s="468" t="s">
        <v>2126</v>
      </c>
      <c r="D387" s="478" t="s">
        <v>301</v>
      </c>
      <c r="E387" s="478" t="s">
        <v>541</v>
      </c>
      <c r="F387" s="467" t="s">
        <v>2162</v>
      </c>
      <c r="G387" s="467" t="s">
        <v>2163</v>
      </c>
      <c r="H387" s="467" t="s">
        <v>2164</v>
      </c>
      <c r="I387" s="481" t="s">
        <v>2165</v>
      </c>
      <c r="J387" s="476">
        <v>0</v>
      </c>
      <c r="K387" s="476"/>
      <c r="L387" s="477"/>
    </row>
    <row r="388" spans="1:12" ht="38.25" x14ac:dyDescent="0.25">
      <c r="A388" s="464">
        <v>386</v>
      </c>
      <c r="B388" s="464" t="s">
        <v>2243</v>
      </c>
      <c r="C388" s="468" t="s">
        <v>2126</v>
      </c>
      <c r="D388" s="478" t="s">
        <v>301</v>
      </c>
      <c r="E388" s="478" t="s">
        <v>541</v>
      </c>
      <c r="F388" s="467" t="s">
        <v>2166</v>
      </c>
      <c r="G388" s="467" t="s">
        <v>2134</v>
      </c>
      <c r="H388" s="467" t="s">
        <v>2167</v>
      </c>
      <c r="I388" s="481" t="s">
        <v>2168</v>
      </c>
      <c r="J388" s="476">
        <v>0</v>
      </c>
      <c r="K388" s="476"/>
      <c r="L388" s="477"/>
    </row>
    <row r="389" spans="1:12" ht="38.25" x14ac:dyDescent="0.25">
      <c r="A389" s="464">
        <v>387</v>
      </c>
      <c r="B389" s="464" t="s">
        <v>2243</v>
      </c>
      <c r="C389" s="468" t="s">
        <v>2126</v>
      </c>
      <c r="D389" s="478" t="s">
        <v>301</v>
      </c>
      <c r="E389" s="478" t="s">
        <v>541</v>
      </c>
      <c r="F389" s="467" t="s">
        <v>2169</v>
      </c>
      <c r="G389" s="467" t="s">
        <v>2163</v>
      </c>
      <c r="H389" s="467" t="s">
        <v>2170</v>
      </c>
      <c r="I389" s="481" t="s">
        <v>2165</v>
      </c>
      <c r="J389" s="476"/>
      <c r="K389" s="476"/>
      <c r="L389" s="477"/>
    </row>
    <row r="390" spans="1:12" ht="25.5" x14ac:dyDescent="0.25">
      <c r="A390" s="464">
        <v>388</v>
      </c>
      <c r="B390" s="464" t="s">
        <v>2243</v>
      </c>
      <c r="C390" s="468" t="s">
        <v>2126</v>
      </c>
      <c r="D390" s="478" t="s">
        <v>301</v>
      </c>
      <c r="E390" s="478" t="s">
        <v>541</v>
      </c>
      <c r="F390" s="467" t="s">
        <v>2171</v>
      </c>
      <c r="G390" s="467" t="s">
        <v>2134</v>
      </c>
      <c r="H390" s="467" t="s">
        <v>2172</v>
      </c>
      <c r="I390" s="481" t="s">
        <v>2168</v>
      </c>
      <c r="J390" s="476">
        <v>0</v>
      </c>
      <c r="K390" s="476"/>
      <c r="L390" s="477"/>
    </row>
    <row r="391" spans="1:12" ht="25.5" x14ac:dyDescent="0.25">
      <c r="A391" s="464">
        <v>389</v>
      </c>
      <c r="B391" s="464" t="s">
        <v>2243</v>
      </c>
      <c r="C391" s="468" t="s">
        <v>2173</v>
      </c>
      <c r="D391" s="478" t="s">
        <v>301</v>
      </c>
      <c r="E391" s="478" t="s">
        <v>541</v>
      </c>
      <c r="F391" s="467" t="s">
        <v>2174</v>
      </c>
      <c r="G391" s="467" t="s">
        <v>1861</v>
      </c>
      <c r="H391" s="467" t="s">
        <v>2175</v>
      </c>
      <c r="I391" s="481" t="s">
        <v>2176</v>
      </c>
      <c r="J391" s="476">
        <v>0</v>
      </c>
      <c r="K391" s="476"/>
      <c r="L391" s="477"/>
    </row>
    <row r="392" spans="1:12" ht="38.25" x14ac:dyDescent="0.25">
      <c r="A392" s="464">
        <v>390</v>
      </c>
      <c r="B392" s="464" t="s">
        <v>2243</v>
      </c>
      <c r="C392" s="468" t="s">
        <v>2126</v>
      </c>
      <c r="D392" s="478" t="s">
        <v>301</v>
      </c>
      <c r="E392" s="478" t="s">
        <v>541</v>
      </c>
      <c r="F392" s="467" t="s">
        <v>2177</v>
      </c>
      <c r="G392" s="467" t="s">
        <v>1921</v>
      </c>
      <c r="H392" s="467" t="s">
        <v>2178</v>
      </c>
      <c r="I392" s="481" t="s">
        <v>1411</v>
      </c>
      <c r="J392" s="476">
        <v>0</v>
      </c>
      <c r="K392" s="476"/>
      <c r="L392" s="477"/>
    </row>
    <row r="393" spans="1:12" ht="25.5" x14ac:dyDescent="0.25">
      <c r="A393" s="464">
        <v>391</v>
      </c>
      <c r="B393" s="464" t="s">
        <v>2243</v>
      </c>
      <c r="C393" s="468" t="s">
        <v>2126</v>
      </c>
      <c r="D393" s="478" t="s">
        <v>301</v>
      </c>
      <c r="E393" s="478" t="s">
        <v>541</v>
      </c>
      <c r="F393" s="467" t="s">
        <v>2179</v>
      </c>
      <c r="G393" s="467" t="s">
        <v>1837</v>
      </c>
      <c r="H393" s="467" t="s">
        <v>2180</v>
      </c>
      <c r="I393" s="481" t="s">
        <v>2181</v>
      </c>
      <c r="J393" s="476">
        <v>91254.17</v>
      </c>
      <c r="K393" s="476"/>
      <c r="L393" s="477"/>
    </row>
    <row r="394" spans="1:12" ht="51" x14ac:dyDescent="0.25">
      <c r="A394" s="464">
        <v>392</v>
      </c>
      <c r="B394" s="464" t="s">
        <v>2243</v>
      </c>
      <c r="C394" s="467" t="s">
        <v>2126</v>
      </c>
      <c r="D394" s="478" t="s">
        <v>301</v>
      </c>
      <c r="E394" s="478" t="s">
        <v>541</v>
      </c>
      <c r="F394" s="467" t="s">
        <v>2182</v>
      </c>
      <c r="G394" s="467" t="s">
        <v>2183</v>
      </c>
      <c r="H394" s="467" t="s">
        <v>2184</v>
      </c>
      <c r="I394" s="481" t="s">
        <v>2185</v>
      </c>
      <c r="J394" s="476">
        <v>12654.69</v>
      </c>
      <c r="K394" s="476"/>
      <c r="L394" s="477"/>
    </row>
    <row r="395" spans="1:12" ht="51" x14ac:dyDescent="0.25">
      <c r="A395" s="464">
        <v>393</v>
      </c>
      <c r="B395" s="464" t="s">
        <v>2243</v>
      </c>
      <c r="C395" s="468" t="s">
        <v>2130</v>
      </c>
      <c r="D395" s="478" t="s">
        <v>301</v>
      </c>
      <c r="E395" s="478" t="s">
        <v>302</v>
      </c>
      <c r="F395" s="467" t="s">
        <v>2182</v>
      </c>
      <c r="G395" s="467" t="s">
        <v>2183</v>
      </c>
      <c r="H395" s="467" t="s">
        <v>2184</v>
      </c>
      <c r="I395" s="481" t="s">
        <v>2185</v>
      </c>
      <c r="J395" s="476">
        <v>78073.850000000006</v>
      </c>
      <c r="K395" s="476"/>
      <c r="L395" s="477" t="s">
        <v>2161</v>
      </c>
    </row>
    <row r="396" spans="1:12" ht="25.5" x14ac:dyDescent="0.25">
      <c r="A396" s="464">
        <v>394</v>
      </c>
      <c r="B396" s="464" t="s">
        <v>2243</v>
      </c>
      <c r="C396" s="467" t="s">
        <v>2126</v>
      </c>
      <c r="D396" s="478" t="s">
        <v>301</v>
      </c>
      <c r="E396" s="478" t="s">
        <v>541</v>
      </c>
      <c r="F396" s="467" t="s">
        <v>2186</v>
      </c>
      <c r="G396" s="467" t="s">
        <v>1861</v>
      </c>
      <c r="H396" s="467" t="s">
        <v>2187</v>
      </c>
      <c r="I396" s="481" t="s">
        <v>2188</v>
      </c>
      <c r="J396" s="476">
        <v>14666.67</v>
      </c>
      <c r="K396" s="476"/>
      <c r="L396" s="477"/>
    </row>
    <row r="397" spans="1:12" ht="25.5" x14ac:dyDescent="0.25">
      <c r="A397" s="464">
        <v>395</v>
      </c>
      <c r="B397" s="464" t="s">
        <v>2243</v>
      </c>
      <c r="C397" s="467" t="s">
        <v>2189</v>
      </c>
      <c r="D397" s="478" t="s">
        <v>301</v>
      </c>
      <c r="E397" s="478" t="s">
        <v>541</v>
      </c>
      <c r="F397" s="467">
        <v>101060008</v>
      </c>
      <c r="G397" s="467" t="s">
        <v>2190</v>
      </c>
      <c r="H397" s="467" t="s">
        <v>2191</v>
      </c>
      <c r="I397" s="481" t="s">
        <v>2192</v>
      </c>
      <c r="J397" s="476">
        <v>0</v>
      </c>
      <c r="K397" s="476"/>
      <c r="L397" s="477"/>
    </row>
    <row r="398" spans="1:12" ht="25.5" x14ac:dyDescent="0.25">
      <c r="A398" s="464">
        <v>396</v>
      </c>
      <c r="B398" s="464" t="s">
        <v>2243</v>
      </c>
      <c r="C398" s="467" t="s">
        <v>2189</v>
      </c>
      <c r="D398" s="478" t="s">
        <v>301</v>
      </c>
      <c r="E398" s="478" t="s">
        <v>541</v>
      </c>
      <c r="F398" s="467">
        <v>101061241</v>
      </c>
      <c r="G398" s="467" t="s">
        <v>1887</v>
      </c>
      <c r="H398" s="467" t="s">
        <v>2193</v>
      </c>
      <c r="I398" s="481" t="s">
        <v>2192</v>
      </c>
      <c r="J398" s="476">
        <v>0</v>
      </c>
      <c r="K398" s="476"/>
      <c r="L398" s="477"/>
    </row>
    <row r="399" spans="1:12" ht="63.75" x14ac:dyDescent="0.25">
      <c r="A399" s="464">
        <v>397</v>
      </c>
      <c r="B399" s="464" t="s">
        <v>2243</v>
      </c>
      <c r="C399" s="467" t="s">
        <v>2189</v>
      </c>
      <c r="D399" s="478" t="s">
        <v>301</v>
      </c>
      <c r="E399" s="478" t="s">
        <v>541</v>
      </c>
      <c r="F399" s="467">
        <v>101061201</v>
      </c>
      <c r="G399" s="467" t="s">
        <v>2134</v>
      </c>
      <c r="H399" s="467" t="s">
        <v>2194</v>
      </c>
      <c r="I399" s="481" t="s">
        <v>2195</v>
      </c>
      <c r="J399" s="476">
        <v>51350</v>
      </c>
      <c r="K399" s="476"/>
      <c r="L399" s="477" t="s">
        <v>2196</v>
      </c>
    </row>
    <row r="400" spans="1:12" ht="25.5" x14ac:dyDescent="0.25">
      <c r="A400" s="464">
        <v>398</v>
      </c>
      <c r="B400" s="464" t="s">
        <v>2243</v>
      </c>
      <c r="C400" s="467" t="s">
        <v>2189</v>
      </c>
      <c r="D400" s="478" t="s">
        <v>301</v>
      </c>
      <c r="E400" s="478" t="s">
        <v>541</v>
      </c>
      <c r="F400" s="467">
        <v>101059543</v>
      </c>
      <c r="G400" s="467" t="s">
        <v>2197</v>
      </c>
      <c r="H400" s="467" t="s">
        <v>2198</v>
      </c>
      <c r="I400" s="481" t="s">
        <v>2199</v>
      </c>
      <c r="J400" s="476">
        <v>0</v>
      </c>
      <c r="K400" s="476"/>
      <c r="L400" s="477"/>
    </row>
    <row r="401" spans="1:12" ht="38.25" x14ac:dyDescent="0.25">
      <c r="A401" s="464">
        <v>399</v>
      </c>
      <c r="B401" s="464" t="s">
        <v>2243</v>
      </c>
      <c r="C401" s="467" t="s">
        <v>2189</v>
      </c>
      <c r="D401" s="478" t="s">
        <v>301</v>
      </c>
      <c r="E401" s="478" t="s">
        <v>541</v>
      </c>
      <c r="F401" s="467">
        <v>101061677</v>
      </c>
      <c r="G401" s="467" t="s">
        <v>2200</v>
      </c>
      <c r="H401" s="467" t="s">
        <v>2201</v>
      </c>
      <c r="I401" s="481" t="s">
        <v>2195</v>
      </c>
      <c r="J401" s="476">
        <v>0</v>
      </c>
      <c r="K401" s="476"/>
      <c r="L401" s="477"/>
    </row>
    <row r="402" spans="1:12" ht="51" x14ac:dyDescent="0.25">
      <c r="A402" s="464">
        <v>400</v>
      </c>
      <c r="B402" s="464" t="s">
        <v>2243</v>
      </c>
      <c r="C402" s="467" t="s">
        <v>2189</v>
      </c>
      <c r="D402" s="478" t="s">
        <v>301</v>
      </c>
      <c r="E402" s="478" t="s">
        <v>541</v>
      </c>
      <c r="F402" s="467">
        <v>101060090</v>
      </c>
      <c r="G402" s="467" t="s">
        <v>2134</v>
      </c>
      <c r="H402" s="467" t="s">
        <v>2202</v>
      </c>
      <c r="I402" s="481" t="s">
        <v>2203</v>
      </c>
      <c r="J402" s="476">
        <v>0</v>
      </c>
      <c r="K402" s="476"/>
      <c r="L402" s="477"/>
    </row>
    <row r="403" spans="1:12" ht="25.5" x14ac:dyDescent="0.25">
      <c r="A403" s="464">
        <v>401</v>
      </c>
      <c r="B403" s="464" t="s">
        <v>2243</v>
      </c>
      <c r="C403" s="467" t="s">
        <v>2130</v>
      </c>
      <c r="D403" s="478" t="s">
        <v>301</v>
      </c>
      <c r="E403" s="478" t="s">
        <v>302</v>
      </c>
      <c r="F403" s="467">
        <v>101111890</v>
      </c>
      <c r="G403" s="467" t="s">
        <v>1843</v>
      </c>
      <c r="H403" s="467" t="s">
        <v>2204</v>
      </c>
      <c r="I403" s="481" t="s">
        <v>2205</v>
      </c>
      <c r="J403" s="476">
        <v>63375</v>
      </c>
      <c r="K403" s="476"/>
      <c r="L403" s="477" t="s">
        <v>2161</v>
      </c>
    </row>
    <row r="404" spans="1:12" ht="25.5" x14ac:dyDescent="0.25">
      <c r="A404" s="464">
        <v>402</v>
      </c>
      <c r="B404" s="464" t="s">
        <v>2243</v>
      </c>
      <c r="C404" s="467" t="s">
        <v>2206</v>
      </c>
      <c r="D404" s="478" t="s">
        <v>301</v>
      </c>
      <c r="E404" s="478" t="s">
        <v>541</v>
      </c>
      <c r="F404" s="467">
        <v>101111890</v>
      </c>
      <c r="G404" s="467" t="s">
        <v>1843</v>
      </c>
      <c r="H404" s="467" t="s">
        <v>2204</v>
      </c>
      <c r="I404" s="481" t="s">
        <v>2205</v>
      </c>
      <c r="J404" s="476">
        <v>53746.879999999997</v>
      </c>
      <c r="K404" s="476"/>
      <c r="L404" s="477"/>
    </row>
    <row r="405" spans="1:12" ht="25.5" x14ac:dyDescent="0.25">
      <c r="A405" s="464">
        <v>403</v>
      </c>
      <c r="B405" s="464" t="s">
        <v>2243</v>
      </c>
      <c r="C405" s="467" t="s">
        <v>2130</v>
      </c>
      <c r="D405" s="478" t="s">
        <v>301</v>
      </c>
      <c r="E405" s="478" t="s">
        <v>302</v>
      </c>
      <c r="F405" s="467" t="s">
        <v>2207</v>
      </c>
      <c r="G405" s="467" t="s">
        <v>2208</v>
      </c>
      <c r="H405" s="467" t="s">
        <v>2209</v>
      </c>
      <c r="I405" s="481" t="s">
        <v>2210</v>
      </c>
      <c r="J405" s="476">
        <v>0</v>
      </c>
      <c r="K405" s="476"/>
      <c r="L405" s="477" t="s">
        <v>2211</v>
      </c>
    </row>
    <row r="406" spans="1:12" ht="25.5" x14ac:dyDescent="0.25">
      <c r="A406" s="464">
        <v>404</v>
      </c>
      <c r="B406" s="464" t="s">
        <v>2243</v>
      </c>
      <c r="C406" s="467" t="s">
        <v>1649</v>
      </c>
      <c r="D406" s="478" t="s">
        <v>301</v>
      </c>
      <c r="E406" s="478" t="s">
        <v>541</v>
      </c>
      <c r="F406" s="467" t="s">
        <v>2207</v>
      </c>
      <c r="G406" s="467" t="s">
        <v>2208</v>
      </c>
      <c r="H406" s="467" t="s">
        <v>2209</v>
      </c>
      <c r="I406" s="481" t="s">
        <v>2210</v>
      </c>
      <c r="J406" s="476">
        <v>0</v>
      </c>
      <c r="K406" s="476"/>
      <c r="L406" s="477" t="s">
        <v>2211</v>
      </c>
    </row>
    <row r="407" spans="1:12" ht="25.5" x14ac:dyDescent="0.25">
      <c r="A407" s="464">
        <v>405</v>
      </c>
      <c r="B407" s="464" t="s">
        <v>2243</v>
      </c>
      <c r="C407" s="467" t="s">
        <v>2206</v>
      </c>
      <c r="D407" s="478" t="s">
        <v>301</v>
      </c>
      <c r="E407" s="478" t="s">
        <v>541</v>
      </c>
      <c r="F407" s="467">
        <v>101058693</v>
      </c>
      <c r="G407" s="467" t="s">
        <v>1921</v>
      </c>
      <c r="H407" s="467" t="s">
        <v>2212</v>
      </c>
      <c r="I407" s="481" t="s">
        <v>2213</v>
      </c>
      <c r="J407" s="476">
        <v>1450</v>
      </c>
      <c r="K407" s="476"/>
      <c r="L407" s="477" t="s">
        <v>2214</v>
      </c>
    </row>
    <row r="408" spans="1:12" ht="38.25" x14ac:dyDescent="0.25">
      <c r="A408" s="464">
        <v>406</v>
      </c>
      <c r="B408" s="464" t="s">
        <v>2243</v>
      </c>
      <c r="C408" s="467" t="s">
        <v>2206</v>
      </c>
      <c r="D408" s="478" t="s">
        <v>301</v>
      </c>
      <c r="E408" s="478" t="s">
        <v>541</v>
      </c>
      <c r="F408" s="467">
        <v>101079342</v>
      </c>
      <c r="G408" s="467" t="s">
        <v>1921</v>
      </c>
      <c r="H408" s="467" t="s">
        <v>2215</v>
      </c>
      <c r="I408" s="481" t="s">
        <v>2216</v>
      </c>
      <c r="J408" s="476">
        <v>3295.69</v>
      </c>
      <c r="K408" s="476"/>
      <c r="L408" s="477" t="s">
        <v>2217</v>
      </c>
    </row>
    <row r="409" spans="1:12" ht="25.5" x14ac:dyDescent="0.25">
      <c r="A409" s="464">
        <v>407</v>
      </c>
      <c r="B409" s="464" t="s">
        <v>2243</v>
      </c>
      <c r="C409" s="467" t="s">
        <v>2218</v>
      </c>
      <c r="D409" s="478" t="s">
        <v>301</v>
      </c>
      <c r="E409" s="478" t="s">
        <v>541</v>
      </c>
      <c r="F409" s="467" t="s">
        <v>2219</v>
      </c>
      <c r="G409" s="467" t="s">
        <v>2220</v>
      </c>
      <c r="H409" s="467" t="s">
        <v>2221</v>
      </c>
      <c r="I409" s="481" t="s">
        <v>2222</v>
      </c>
      <c r="J409" s="476">
        <v>8891</v>
      </c>
      <c r="K409" s="476"/>
      <c r="L409" s="477"/>
    </row>
    <row r="410" spans="1:12" ht="25.5" x14ac:dyDescent="0.25">
      <c r="A410" s="464">
        <v>408</v>
      </c>
      <c r="B410" s="464" t="s">
        <v>2243</v>
      </c>
      <c r="C410" s="467" t="s">
        <v>2223</v>
      </c>
      <c r="D410" s="478" t="s">
        <v>301</v>
      </c>
      <c r="E410" s="478" t="s">
        <v>541</v>
      </c>
      <c r="F410" s="467">
        <v>101084051</v>
      </c>
      <c r="G410" s="467" t="s">
        <v>2059</v>
      </c>
      <c r="H410" s="467" t="s">
        <v>2224</v>
      </c>
      <c r="I410" s="490" t="s">
        <v>2225</v>
      </c>
      <c r="J410" s="476">
        <v>0</v>
      </c>
      <c r="K410" s="476"/>
      <c r="L410" s="477"/>
    </row>
    <row r="411" spans="1:12" ht="38.25" x14ac:dyDescent="0.25">
      <c r="A411" s="464">
        <v>409</v>
      </c>
      <c r="B411" s="464" t="s">
        <v>2243</v>
      </c>
      <c r="C411" s="467" t="s">
        <v>850</v>
      </c>
      <c r="D411" s="478" t="s">
        <v>301</v>
      </c>
      <c r="E411" s="478" t="s">
        <v>541</v>
      </c>
      <c r="F411" s="467" t="s">
        <v>2226</v>
      </c>
      <c r="G411" s="467" t="s">
        <v>1837</v>
      </c>
      <c r="H411" s="467" t="s">
        <v>2227</v>
      </c>
      <c r="I411" s="481" t="s">
        <v>2228</v>
      </c>
      <c r="J411" s="476">
        <v>0</v>
      </c>
      <c r="K411" s="476"/>
      <c r="L411" s="477"/>
    </row>
    <row r="412" spans="1:12" ht="51" x14ac:dyDescent="0.25">
      <c r="A412" s="464">
        <v>410</v>
      </c>
      <c r="B412" s="464" t="s">
        <v>2243</v>
      </c>
      <c r="C412" s="467" t="s">
        <v>1649</v>
      </c>
      <c r="D412" s="478" t="s">
        <v>301</v>
      </c>
      <c r="E412" s="478" t="s">
        <v>541</v>
      </c>
      <c r="F412" s="467">
        <v>783174</v>
      </c>
      <c r="G412" s="467" t="s">
        <v>1843</v>
      </c>
      <c r="H412" s="467" t="s">
        <v>2229</v>
      </c>
      <c r="I412" s="481" t="s">
        <v>2230</v>
      </c>
      <c r="J412" s="476">
        <v>17062.509999999998</v>
      </c>
      <c r="K412" s="476"/>
      <c r="L412" s="477" t="s">
        <v>2231</v>
      </c>
    </row>
    <row r="413" spans="1:12" ht="51" x14ac:dyDescent="0.25">
      <c r="A413" s="464">
        <v>411</v>
      </c>
      <c r="B413" s="464" t="s">
        <v>2243</v>
      </c>
      <c r="C413" s="467" t="s">
        <v>2130</v>
      </c>
      <c r="D413" s="478" t="s">
        <v>301</v>
      </c>
      <c r="E413" s="478" t="s">
        <v>302</v>
      </c>
      <c r="F413" s="467">
        <v>783174</v>
      </c>
      <c r="G413" s="467" t="s">
        <v>1843</v>
      </c>
      <c r="H413" s="467" t="s">
        <v>2229</v>
      </c>
      <c r="I413" s="481" t="s">
        <v>2230</v>
      </c>
      <c r="J413" s="476">
        <v>0</v>
      </c>
      <c r="K413" s="476"/>
      <c r="L413" s="477"/>
    </row>
    <row r="414" spans="1:12" ht="38.25" x14ac:dyDescent="0.25">
      <c r="A414" s="464">
        <v>412</v>
      </c>
      <c r="B414" s="464" t="s">
        <v>2243</v>
      </c>
      <c r="C414" s="467" t="s">
        <v>1649</v>
      </c>
      <c r="D414" s="478" t="s">
        <v>301</v>
      </c>
      <c r="E414" s="478" t="s">
        <v>541</v>
      </c>
      <c r="F414" s="467">
        <v>755151</v>
      </c>
      <c r="G414" s="467" t="s">
        <v>2134</v>
      </c>
      <c r="H414" s="467" t="s">
        <v>2232</v>
      </c>
      <c r="I414" s="481" t="s">
        <v>2233</v>
      </c>
      <c r="J414" s="476">
        <v>2928.02</v>
      </c>
      <c r="K414" s="476"/>
      <c r="L414" s="477" t="s">
        <v>2131</v>
      </c>
    </row>
    <row r="415" spans="1:12" ht="38.25" x14ac:dyDescent="0.25">
      <c r="A415" s="464">
        <v>413</v>
      </c>
      <c r="B415" s="464" t="s">
        <v>2243</v>
      </c>
      <c r="C415" s="467" t="s">
        <v>1649</v>
      </c>
      <c r="D415" s="478" t="s">
        <v>301</v>
      </c>
      <c r="E415" s="478" t="s">
        <v>541</v>
      </c>
      <c r="F415" s="467">
        <v>826392</v>
      </c>
      <c r="G415" s="467" t="s">
        <v>2234</v>
      </c>
      <c r="H415" s="467" t="s">
        <v>2235</v>
      </c>
      <c r="I415" s="481" t="s">
        <v>2236</v>
      </c>
      <c r="J415" s="476">
        <v>32701.1</v>
      </c>
      <c r="K415" s="476"/>
      <c r="L415" s="477" t="s">
        <v>2131</v>
      </c>
    </row>
    <row r="416" spans="1:12" ht="25.5" x14ac:dyDescent="0.25">
      <c r="A416" s="464">
        <v>414</v>
      </c>
      <c r="B416" s="464" t="s">
        <v>2243</v>
      </c>
      <c r="C416" s="468" t="s">
        <v>2130</v>
      </c>
      <c r="D416" s="478" t="s">
        <v>301</v>
      </c>
      <c r="E416" s="478" t="s">
        <v>302</v>
      </c>
      <c r="F416" s="467">
        <v>783158</v>
      </c>
      <c r="G416" s="467" t="s">
        <v>2148</v>
      </c>
      <c r="H416" s="480" t="s">
        <v>2242</v>
      </c>
      <c r="I416" s="481" t="s">
        <v>2237</v>
      </c>
      <c r="J416" s="476">
        <v>0</v>
      </c>
      <c r="K416" s="476">
        <v>0</v>
      </c>
      <c r="L416" s="477" t="s">
        <v>2211</v>
      </c>
    </row>
    <row r="417" spans="1:12" ht="25.5" x14ac:dyDescent="0.25">
      <c r="A417" s="464">
        <v>415</v>
      </c>
      <c r="B417" s="464" t="s">
        <v>2243</v>
      </c>
      <c r="C417" s="468" t="s">
        <v>2238</v>
      </c>
      <c r="D417" s="478" t="s">
        <v>301</v>
      </c>
      <c r="E417" s="478" t="s">
        <v>541</v>
      </c>
      <c r="F417" s="467">
        <v>783158</v>
      </c>
      <c r="G417" s="467" t="s">
        <v>2148</v>
      </c>
      <c r="H417" s="480" t="s">
        <v>2242</v>
      </c>
      <c r="I417" s="481" t="s">
        <v>2237</v>
      </c>
      <c r="J417" s="476">
        <v>0</v>
      </c>
      <c r="K417" s="476">
        <v>0</v>
      </c>
      <c r="L417" s="477" t="s">
        <v>2211</v>
      </c>
    </row>
    <row r="418" spans="1:12" ht="25.5" x14ac:dyDescent="0.25">
      <c r="A418" s="464">
        <v>416</v>
      </c>
      <c r="B418" s="464" t="s">
        <v>2243</v>
      </c>
      <c r="C418" s="467" t="s">
        <v>1649</v>
      </c>
      <c r="D418" s="478" t="s">
        <v>301</v>
      </c>
      <c r="E418" s="478" t="s">
        <v>541</v>
      </c>
      <c r="F418" s="467"/>
      <c r="G418" s="467" t="s">
        <v>1921</v>
      </c>
      <c r="H418" s="467" t="s">
        <v>2239</v>
      </c>
      <c r="I418" s="481" t="s">
        <v>2240</v>
      </c>
      <c r="J418" s="476">
        <v>0</v>
      </c>
      <c r="K418" s="476">
        <v>0</v>
      </c>
      <c r="L418" s="477"/>
    </row>
    <row r="419" spans="1:12" ht="25.5" x14ac:dyDescent="0.25">
      <c r="A419" s="526">
        <v>417</v>
      </c>
      <c r="B419" s="527" t="s">
        <v>2664</v>
      </c>
      <c r="C419" s="528" t="s">
        <v>5413</v>
      </c>
      <c r="D419" s="529" t="s">
        <v>301</v>
      </c>
      <c r="E419" s="529" t="s">
        <v>302</v>
      </c>
      <c r="F419" s="528" t="s">
        <v>2665</v>
      </c>
      <c r="G419" s="528" t="s">
        <v>2666</v>
      </c>
      <c r="H419" s="528" t="s">
        <v>2667</v>
      </c>
      <c r="I419" s="536" t="s">
        <v>1863</v>
      </c>
      <c r="J419" s="525">
        <v>9300</v>
      </c>
      <c r="K419" s="525"/>
      <c r="L419" s="523"/>
    </row>
    <row r="420" spans="1:12" ht="51" x14ac:dyDescent="0.25">
      <c r="A420" s="526">
        <v>418</v>
      </c>
      <c r="B420" s="527" t="s">
        <v>2664</v>
      </c>
      <c r="C420" s="528" t="s">
        <v>5413</v>
      </c>
      <c r="D420" s="529" t="s">
        <v>301</v>
      </c>
      <c r="E420" s="529" t="s">
        <v>302</v>
      </c>
      <c r="F420" s="528" t="s">
        <v>2668</v>
      </c>
      <c r="G420" s="528" t="s">
        <v>2669</v>
      </c>
      <c r="H420" s="528" t="s">
        <v>2670</v>
      </c>
      <c r="I420" s="536" t="s">
        <v>1863</v>
      </c>
      <c r="J420" s="525">
        <v>12977</v>
      </c>
      <c r="K420" s="525"/>
      <c r="L420" s="523"/>
    </row>
    <row r="421" spans="1:12" ht="25.5" x14ac:dyDescent="0.25">
      <c r="A421" s="526">
        <v>419</v>
      </c>
      <c r="B421" s="527" t="s">
        <v>2664</v>
      </c>
      <c r="C421" s="528" t="s">
        <v>5413</v>
      </c>
      <c r="D421" s="529" t="s">
        <v>301</v>
      </c>
      <c r="E421" s="529" t="s">
        <v>302</v>
      </c>
      <c r="F421" s="528" t="s">
        <v>2671</v>
      </c>
      <c r="G421" s="528" t="s">
        <v>2672</v>
      </c>
      <c r="H421" s="528" t="s">
        <v>2673</v>
      </c>
      <c r="I421" s="536" t="s">
        <v>1863</v>
      </c>
      <c r="J421" s="525">
        <v>29323</v>
      </c>
      <c r="K421" s="525"/>
      <c r="L421" s="523"/>
    </row>
    <row r="422" spans="1:12" ht="25.5" x14ac:dyDescent="0.25">
      <c r="A422" s="526">
        <v>420</v>
      </c>
      <c r="B422" s="527" t="s">
        <v>2664</v>
      </c>
      <c r="C422" s="528" t="s">
        <v>5413</v>
      </c>
      <c r="D422" s="529" t="s">
        <v>301</v>
      </c>
      <c r="E422" s="529" t="s">
        <v>302</v>
      </c>
      <c r="F422" s="528" t="s">
        <v>2674</v>
      </c>
      <c r="G422" s="528" t="s">
        <v>2675</v>
      </c>
      <c r="H422" s="528" t="s">
        <v>2676</v>
      </c>
      <c r="I422" s="536" t="s">
        <v>1863</v>
      </c>
      <c r="J422" s="525">
        <v>29971</v>
      </c>
      <c r="K422" s="525"/>
      <c r="L422" s="523"/>
    </row>
    <row r="423" spans="1:12" ht="51" x14ac:dyDescent="0.25">
      <c r="A423" s="526">
        <v>421</v>
      </c>
      <c r="B423" s="527" t="s">
        <v>2664</v>
      </c>
      <c r="C423" s="528" t="s">
        <v>5413</v>
      </c>
      <c r="D423" s="529" t="s">
        <v>301</v>
      </c>
      <c r="E423" s="529" t="s">
        <v>302</v>
      </c>
      <c r="F423" s="528" t="s">
        <v>2677</v>
      </c>
      <c r="G423" s="528" t="s">
        <v>2678</v>
      </c>
      <c r="H423" s="528" t="s">
        <v>2679</v>
      </c>
      <c r="I423" s="536" t="s">
        <v>1863</v>
      </c>
      <c r="J423" s="525">
        <v>12015</v>
      </c>
      <c r="K423" s="525"/>
      <c r="L423" s="523"/>
    </row>
    <row r="424" spans="1:12" ht="25.5" x14ac:dyDescent="0.25">
      <c r="A424" s="526">
        <v>422</v>
      </c>
      <c r="B424" s="527" t="s">
        <v>2664</v>
      </c>
      <c r="C424" s="528" t="s">
        <v>5413</v>
      </c>
      <c r="D424" s="529" t="s">
        <v>301</v>
      </c>
      <c r="E424" s="529" t="s">
        <v>302</v>
      </c>
      <c r="F424" s="528" t="s">
        <v>2680</v>
      </c>
      <c r="G424" s="528" t="s">
        <v>2681</v>
      </c>
      <c r="H424" s="528" t="s">
        <v>2682</v>
      </c>
      <c r="I424" s="536" t="s">
        <v>1863</v>
      </c>
      <c r="J424" s="525">
        <v>5486</v>
      </c>
      <c r="K424" s="525"/>
      <c r="L424" s="523"/>
    </row>
    <row r="425" spans="1:12" ht="25.5" x14ac:dyDescent="0.25">
      <c r="A425" s="526">
        <v>423</v>
      </c>
      <c r="B425" s="527" t="s">
        <v>2664</v>
      </c>
      <c r="C425" s="528" t="s">
        <v>5413</v>
      </c>
      <c r="D425" s="529" t="s">
        <v>301</v>
      </c>
      <c r="E425" s="529" t="s">
        <v>302</v>
      </c>
      <c r="F425" s="528" t="s">
        <v>2683</v>
      </c>
      <c r="G425" s="528" t="s">
        <v>2684</v>
      </c>
      <c r="H425" s="528" t="s">
        <v>2685</v>
      </c>
      <c r="I425" s="536" t="s">
        <v>1863</v>
      </c>
      <c r="J425" s="525">
        <v>3311</v>
      </c>
      <c r="K425" s="525"/>
      <c r="L425" s="523"/>
    </row>
    <row r="426" spans="1:12" ht="25.5" x14ac:dyDescent="0.25">
      <c r="A426" s="526">
        <v>424</v>
      </c>
      <c r="B426" s="527" t="s">
        <v>2664</v>
      </c>
      <c r="C426" s="528" t="s">
        <v>5413</v>
      </c>
      <c r="D426" s="529" t="s">
        <v>301</v>
      </c>
      <c r="E426" s="529" t="s">
        <v>302</v>
      </c>
      <c r="F426" s="528" t="s">
        <v>2686</v>
      </c>
      <c r="G426" s="528" t="s">
        <v>2687</v>
      </c>
      <c r="H426" s="528" t="s">
        <v>2688</v>
      </c>
      <c r="I426" s="536" t="s">
        <v>1863</v>
      </c>
      <c r="J426" s="525">
        <v>9145</v>
      </c>
      <c r="K426" s="525"/>
      <c r="L426" s="523"/>
    </row>
    <row r="427" spans="1:12" ht="38.25" x14ac:dyDescent="0.25">
      <c r="A427" s="526">
        <v>425</v>
      </c>
      <c r="B427" s="527" t="s">
        <v>2664</v>
      </c>
      <c r="C427" s="528" t="s">
        <v>5413</v>
      </c>
      <c r="D427" s="529" t="s">
        <v>301</v>
      </c>
      <c r="E427" s="529" t="s">
        <v>302</v>
      </c>
      <c r="F427" s="528" t="s">
        <v>2689</v>
      </c>
      <c r="G427" s="528" t="s">
        <v>2681</v>
      </c>
      <c r="H427" s="528" t="s">
        <v>2690</v>
      </c>
      <c r="I427" s="536" t="s">
        <v>1863</v>
      </c>
      <c r="J427" s="525">
        <v>19265</v>
      </c>
      <c r="K427" s="525"/>
      <c r="L427" s="523"/>
    </row>
    <row r="428" spans="1:12" ht="38.25" x14ac:dyDescent="0.25">
      <c r="A428" s="526">
        <v>426</v>
      </c>
      <c r="B428" s="527" t="s">
        <v>2664</v>
      </c>
      <c r="C428" s="528" t="s">
        <v>5413</v>
      </c>
      <c r="D428" s="529" t="s">
        <v>301</v>
      </c>
      <c r="E428" s="529" t="s">
        <v>302</v>
      </c>
      <c r="F428" s="528" t="s">
        <v>2691</v>
      </c>
      <c r="G428" s="528" t="s">
        <v>2692</v>
      </c>
      <c r="H428" s="528" t="s">
        <v>2693</v>
      </c>
      <c r="I428" s="536" t="s">
        <v>1873</v>
      </c>
      <c r="J428" s="525">
        <v>60000</v>
      </c>
      <c r="K428" s="525"/>
      <c r="L428" s="523"/>
    </row>
    <row r="429" spans="1:12" ht="51" x14ac:dyDescent="0.25">
      <c r="A429" s="526">
        <v>427</v>
      </c>
      <c r="B429" s="527" t="s">
        <v>2664</v>
      </c>
      <c r="C429" s="528" t="s">
        <v>5413</v>
      </c>
      <c r="D429" s="529" t="s">
        <v>301</v>
      </c>
      <c r="E429" s="529" t="s">
        <v>302</v>
      </c>
      <c r="F429" s="528" t="s">
        <v>2694</v>
      </c>
      <c r="G429" s="528" t="s">
        <v>2695</v>
      </c>
      <c r="H429" s="528" t="s">
        <v>2696</v>
      </c>
      <c r="I429" s="536" t="s">
        <v>1876</v>
      </c>
      <c r="J429" s="525">
        <v>15000</v>
      </c>
      <c r="K429" s="525"/>
      <c r="L429" s="523"/>
    </row>
    <row r="430" spans="1:12" ht="25.5" x14ac:dyDescent="0.25">
      <c r="A430" s="526">
        <v>428</v>
      </c>
      <c r="B430" s="527" t="s">
        <v>2664</v>
      </c>
      <c r="C430" s="528" t="s">
        <v>5413</v>
      </c>
      <c r="D430" s="529" t="s">
        <v>301</v>
      </c>
      <c r="E430" s="529" t="s">
        <v>302</v>
      </c>
      <c r="F430" s="528" t="s">
        <v>2697</v>
      </c>
      <c r="G430" s="528" t="s">
        <v>2684</v>
      </c>
      <c r="H430" s="528" t="s">
        <v>2698</v>
      </c>
      <c r="I430" s="536" t="s">
        <v>1873</v>
      </c>
      <c r="J430" s="525">
        <v>30686</v>
      </c>
      <c r="K430" s="525"/>
      <c r="L430" s="523"/>
    </row>
    <row r="431" spans="1:12" ht="38.25" x14ac:dyDescent="0.25">
      <c r="A431" s="526">
        <v>429</v>
      </c>
      <c r="B431" s="527" t="s">
        <v>2664</v>
      </c>
      <c r="C431" s="528" t="s">
        <v>5413</v>
      </c>
      <c r="D431" s="529" t="s">
        <v>301</v>
      </c>
      <c r="E431" s="529" t="s">
        <v>302</v>
      </c>
      <c r="F431" s="528" t="s">
        <v>2699</v>
      </c>
      <c r="G431" s="528" t="s">
        <v>2700</v>
      </c>
      <c r="H431" s="528" t="s">
        <v>2701</v>
      </c>
      <c r="I431" s="536" t="s">
        <v>2702</v>
      </c>
      <c r="J431" s="525">
        <v>9800</v>
      </c>
      <c r="K431" s="525"/>
      <c r="L431" s="523"/>
    </row>
    <row r="432" spans="1:12" ht="38.25" x14ac:dyDescent="0.25">
      <c r="A432" s="526">
        <v>430</v>
      </c>
      <c r="B432" s="527" t="s">
        <v>2664</v>
      </c>
      <c r="C432" s="528" t="s">
        <v>5413</v>
      </c>
      <c r="D432" s="529" t="s">
        <v>301</v>
      </c>
      <c r="E432" s="529" t="s">
        <v>302</v>
      </c>
      <c r="F432" s="528" t="s">
        <v>2703</v>
      </c>
      <c r="G432" s="528" t="s">
        <v>2700</v>
      </c>
      <c r="H432" s="528" t="s">
        <v>2704</v>
      </c>
      <c r="I432" s="536" t="s">
        <v>1873</v>
      </c>
      <c r="J432" s="525">
        <v>27500</v>
      </c>
      <c r="K432" s="525"/>
      <c r="L432" s="523"/>
    </row>
    <row r="433" spans="1:12" ht="25.5" x14ac:dyDescent="0.25">
      <c r="A433" s="526">
        <v>431</v>
      </c>
      <c r="B433" s="527" t="s">
        <v>2664</v>
      </c>
      <c r="C433" s="528" t="s">
        <v>5413</v>
      </c>
      <c r="D433" s="529" t="s">
        <v>301</v>
      </c>
      <c r="E433" s="529" t="s">
        <v>302</v>
      </c>
      <c r="F433" s="528" t="s">
        <v>2705</v>
      </c>
      <c r="G433" s="528" t="s">
        <v>2706</v>
      </c>
      <c r="H433" s="528" t="s">
        <v>2707</v>
      </c>
      <c r="I433" s="536" t="s">
        <v>1879</v>
      </c>
      <c r="J433" s="525">
        <v>25750</v>
      </c>
      <c r="K433" s="525"/>
      <c r="L433" s="523"/>
    </row>
    <row r="434" spans="1:12" ht="63.75" x14ac:dyDescent="0.25">
      <c r="A434" s="526">
        <v>432</v>
      </c>
      <c r="B434" s="527" t="s">
        <v>2664</v>
      </c>
      <c r="C434" s="528" t="s">
        <v>5413</v>
      </c>
      <c r="D434" s="529" t="s">
        <v>301</v>
      </c>
      <c r="E434" s="529" t="s">
        <v>302</v>
      </c>
      <c r="F434" s="528" t="s">
        <v>2708</v>
      </c>
      <c r="G434" s="528" t="s">
        <v>2709</v>
      </c>
      <c r="H434" s="528" t="s">
        <v>2710</v>
      </c>
      <c r="I434" s="536" t="s">
        <v>2711</v>
      </c>
      <c r="J434" s="525">
        <v>29270</v>
      </c>
      <c r="K434" s="525"/>
      <c r="L434" s="523"/>
    </row>
    <row r="435" spans="1:12" ht="38.25" x14ac:dyDescent="0.25">
      <c r="A435" s="526">
        <v>433</v>
      </c>
      <c r="B435" s="527" t="s">
        <v>2664</v>
      </c>
      <c r="C435" s="528" t="s">
        <v>5413</v>
      </c>
      <c r="D435" s="529" t="s">
        <v>301</v>
      </c>
      <c r="E435" s="529" t="s">
        <v>302</v>
      </c>
      <c r="F435" s="528" t="s">
        <v>2712</v>
      </c>
      <c r="G435" s="528" t="s">
        <v>2713</v>
      </c>
      <c r="H435" s="528" t="s">
        <v>2714</v>
      </c>
      <c r="I435" s="536" t="s">
        <v>1873</v>
      </c>
      <c r="J435" s="525">
        <v>9048</v>
      </c>
      <c r="K435" s="525"/>
      <c r="L435" s="523"/>
    </row>
    <row r="436" spans="1:12" ht="25.5" x14ac:dyDescent="0.25">
      <c r="A436" s="526">
        <v>434</v>
      </c>
      <c r="B436" s="527" t="s">
        <v>2664</v>
      </c>
      <c r="C436" s="528" t="s">
        <v>5413</v>
      </c>
      <c r="D436" s="529" t="s">
        <v>301</v>
      </c>
      <c r="E436" s="529" t="s">
        <v>302</v>
      </c>
      <c r="F436" s="528" t="s">
        <v>2715</v>
      </c>
      <c r="G436" s="528" t="s">
        <v>2716</v>
      </c>
      <c r="H436" s="528" t="s">
        <v>2717</v>
      </c>
      <c r="I436" s="536" t="s">
        <v>1873</v>
      </c>
      <c r="J436" s="525">
        <v>32180</v>
      </c>
      <c r="K436" s="525"/>
      <c r="L436" s="523"/>
    </row>
    <row r="437" spans="1:12" ht="25.5" x14ac:dyDescent="0.25">
      <c r="A437" s="526">
        <v>435</v>
      </c>
      <c r="B437" s="527" t="s">
        <v>2664</v>
      </c>
      <c r="C437" s="528" t="s">
        <v>5413</v>
      </c>
      <c r="D437" s="529" t="s">
        <v>301</v>
      </c>
      <c r="E437" s="529" t="s">
        <v>302</v>
      </c>
      <c r="F437" s="528" t="s">
        <v>2718</v>
      </c>
      <c r="G437" s="528" t="s">
        <v>2719</v>
      </c>
      <c r="H437" s="528" t="s">
        <v>2720</v>
      </c>
      <c r="I437" s="536" t="s">
        <v>2721</v>
      </c>
      <c r="J437" s="525">
        <v>62040</v>
      </c>
      <c r="K437" s="525"/>
      <c r="L437" s="523"/>
    </row>
    <row r="438" spans="1:12" ht="25.5" x14ac:dyDescent="0.25">
      <c r="A438" s="526">
        <v>436</v>
      </c>
      <c r="B438" s="527" t="s">
        <v>2664</v>
      </c>
      <c r="C438" s="528" t="s">
        <v>5413</v>
      </c>
      <c r="D438" s="529" t="s">
        <v>301</v>
      </c>
      <c r="E438" s="529" t="s">
        <v>302</v>
      </c>
      <c r="F438" s="528" t="s">
        <v>2722</v>
      </c>
      <c r="G438" s="528" t="s">
        <v>2723</v>
      </c>
      <c r="H438" s="528" t="s">
        <v>2724</v>
      </c>
      <c r="I438" s="536" t="s">
        <v>1889</v>
      </c>
      <c r="J438" s="525">
        <v>55404</v>
      </c>
      <c r="K438" s="525"/>
      <c r="L438" s="523"/>
    </row>
    <row r="439" spans="1:12" ht="25.5" x14ac:dyDescent="0.25">
      <c r="A439" s="526">
        <v>437</v>
      </c>
      <c r="B439" s="527" t="s">
        <v>2664</v>
      </c>
      <c r="C439" s="528" t="s">
        <v>5413</v>
      </c>
      <c r="D439" s="529" t="s">
        <v>301</v>
      </c>
      <c r="E439" s="529" t="s">
        <v>302</v>
      </c>
      <c r="F439" s="528" t="s">
        <v>2725</v>
      </c>
      <c r="G439" s="528" t="s">
        <v>2726</v>
      </c>
      <c r="H439" s="528" t="s">
        <v>2727</v>
      </c>
      <c r="I439" s="536" t="s">
        <v>2728</v>
      </c>
      <c r="J439" s="525">
        <v>6551</v>
      </c>
      <c r="K439" s="525"/>
      <c r="L439" s="523"/>
    </row>
    <row r="440" spans="1:12" ht="25.5" x14ac:dyDescent="0.25">
      <c r="A440" s="526">
        <v>438</v>
      </c>
      <c r="B440" s="527" t="s">
        <v>2664</v>
      </c>
      <c r="C440" s="528" t="s">
        <v>5413</v>
      </c>
      <c r="D440" s="529" t="s">
        <v>301</v>
      </c>
      <c r="E440" s="529" t="s">
        <v>302</v>
      </c>
      <c r="F440" s="528" t="s">
        <v>2729</v>
      </c>
      <c r="G440" s="528" t="s">
        <v>2730</v>
      </c>
      <c r="H440" s="528" t="s">
        <v>2731</v>
      </c>
      <c r="I440" s="536" t="s">
        <v>1889</v>
      </c>
      <c r="J440" s="525">
        <v>12000</v>
      </c>
      <c r="K440" s="525"/>
      <c r="L440" s="523"/>
    </row>
    <row r="441" spans="1:12" ht="38.25" x14ac:dyDescent="0.25">
      <c r="A441" s="526">
        <v>439</v>
      </c>
      <c r="B441" s="527" t="s">
        <v>2664</v>
      </c>
      <c r="C441" s="528" t="s">
        <v>5413</v>
      </c>
      <c r="D441" s="529" t="s">
        <v>301</v>
      </c>
      <c r="E441" s="529" t="s">
        <v>302</v>
      </c>
      <c r="F441" s="528" t="s">
        <v>2732</v>
      </c>
      <c r="G441" s="528" t="s">
        <v>2733</v>
      </c>
      <c r="H441" s="528" t="s">
        <v>2734</v>
      </c>
      <c r="I441" s="536" t="s">
        <v>1900</v>
      </c>
      <c r="J441" s="525">
        <v>31913</v>
      </c>
      <c r="K441" s="525"/>
      <c r="L441" s="523"/>
    </row>
    <row r="442" spans="1:12" ht="51" x14ac:dyDescent="0.25">
      <c r="A442" s="526">
        <v>440</v>
      </c>
      <c r="B442" s="527" t="s">
        <v>2664</v>
      </c>
      <c r="C442" s="528" t="s">
        <v>5413</v>
      </c>
      <c r="D442" s="529" t="s">
        <v>301</v>
      </c>
      <c r="E442" s="529" t="s">
        <v>302</v>
      </c>
      <c r="F442" s="528" t="s">
        <v>2735</v>
      </c>
      <c r="G442" s="528" t="s">
        <v>2736</v>
      </c>
      <c r="H442" s="528" t="s">
        <v>2737</v>
      </c>
      <c r="I442" s="536" t="s">
        <v>1889</v>
      </c>
      <c r="J442" s="525">
        <v>52392</v>
      </c>
      <c r="K442" s="525"/>
      <c r="L442" s="523"/>
    </row>
    <row r="443" spans="1:12" ht="38.25" x14ac:dyDescent="0.25">
      <c r="A443" s="526">
        <v>441</v>
      </c>
      <c r="B443" s="527" t="s">
        <v>2664</v>
      </c>
      <c r="C443" s="528" t="s">
        <v>5413</v>
      </c>
      <c r="D443" s="529" t="s">
        <v>301</v>
      </c>
      <c r="E443" s="529" t="s">
        <v>302</v>
      </c>
      <c r="F443" s="528" t="s">
        <v>2738</v>
      </c>
      <c r="G443" s="528" t="s">
        <v>2739</v>
      </c>
      <c r="H443" s="528" t="s">
        <v>2740</v>
      </c>
      <c r="I443" s="536" t="s">
        <v>2741</v>
      </c>
      <c r="J443" s="525">
        <v>33475</v>
      </c>
      <c r="K443" s="525"/>
      <c r="L443" s="523"/>
    </row>
    <row r="444" spans="1:12" ht="38.25" x14ac:dyDescent="0.25">
      <c r="A444" s="526">
        <v>442</v>
      </c>
      <c r="B444" s="527" t="s">
        <v>2664</v>
      </c>
      <c r="C444" s="528" t="s">
        <v>5413</v>
      </c>
      <c r="D444" s="529" t="s">
        <v>301</v>
      </c>
      <c r="E444" s="529" t="s">
        <v>302</v>
      </c>
      <c r="F444" s="528" t="s">
        <v>2742</v>
      </c>
      <c r="G444" s="528" t="s">
        <v>2743</v>
      </c>
      <c r="H444" s="528" t="s">
        <v>2744</v>
      </c>
      <c r="I444" s="536" t="s">
        <v>1889</v>
      </c>
      <c r="J444" s="525">
        <v>57122</v>
      </c>
      <c r="K444" s="525"/>
      <c r="L444" s="523"/>
    </row>
    <row r="445" spans="1:12" ht="25.5" x14ac:dyDescent="0.25">
      <c r="A445" s="526">
        <v>443</v>
      </c>
      <c r="B445" s="527" t="s">
        <v>2664</v>
      </c>
      <c r="C445" s="528" t="s">
        <v>5413</v>
      </c>
      <c r="D445" s="529" t="s">
        <v>301</v>
      </c>
      <c r="E445" s="529" t="s">
        <v>302</v>
      </c>
      <c r="F445" s="528" t="s">
        <v>2745</v>
      </c>
      <c r="G445" s="528" t="s">
        <v>2746</v>
      </c>
      <c r="H445" s="528" t="s">
        <v>2747</v>
      </c>
      <c r="I445" s="536" t="s">
        <v>2741</v>
      </c>
      <c r="J445" s="525">
        <v>81345</v>
      </c>
      <c r="K445" s="525"/>
      <c r="L445" s="523"/>
    </row>
    <row r="446" spans="1:12" ht="38.25" x14ac:dyDescent="0.25">
      <c r="A446" s="526">
        <v>444</v>
      </c>
      <c r="B446" s="527" t="s">
        <v>2664</v>
      </c>
      <c r="C446" s="528" t="s">
        <v>5413</v>
      </c>
      <c r="D446" s="529" t="s">
        <v>301</v>
      </c>
      <c r="E446" s="529" t="s">
        <v>302</v>
      </c>
      <c r="F446" s="528" t="s">
        <v>2748</v>
      </c>
      <c r="G446" s="528" t="s">
        <v>2749</v>
      </c>
      <c r="H446" s="528" t="s">
        <v>2750</v>
      </c>
      <c r="I446" s="536" t="s">
        <v>1889</v>
      </c>
      <c r="J446" s="525">
        <v>15375</v>
      </c>
      <c r="K446" s="525"/>
      <c r="L446" s="523"/>
    </row>
    <row r="447" spans="1:12" ht="25.5" x14ac:dyDescent="0.25">
      <c r="A447" s="526">
        <v>445</v>
      </c>
      <c r="B447" s="527" t="s">
        <v>2664</v>
      </c>
      <c r="C447" s="528" t="s">
        <v>5413</v>
      </c>
      <c r="D447" s="529" t="s">
        <v>301</v>
      </c>
      <c r="E447" s="529" t="s">
        <v>302</v>
      </c>
      <c r="F447" s="528" t="s">
        <v>2751</v>
      </c>
      <c r="G447" s="528" t="s">
        <v>2752</v>
      </c>
      <c r="H447" s="528" t="s">
        <v>2753</v>
      </c>
      <c r="I447" s="536" t="s">
        <v>1889</v>
      </c>
      <c r="J447" s="525">
        <v>57000</v>
      </c>
      <c r="K447" s="525"/>
      <c r="L447" s="523"/>
    </row>
    <row r="448" spans="1:12" ht="63.75" x14ac:dyDescent="0.25">
      <c r="A448" s="526">
        <v>446</v>
      </c>
      <c r="B448" s="527" t="s">
        <v>2664</v>
      </c>
      <c r="C448" s="528" t="s">
        <v>5413</v>
      </c>
      <c r="D448" s="529" t="s">
        <v>301</v>
      </c>
      <c r="E448" s="529" t="s">
        <v>302</v>
      </c>
      <c r="F448" s="528" t="s">
        <v>2754</v>
      </c>
      <c r="G448" s="528" t="s">
        <v>2678</v>
      </c>
      <c r="H448" s="528" t="s">
        <v>2755</v>
      </c>
      <c r="I448" s="536" t="s">
        <v>2728</v>
      </c>
      <c r="J448" s="525">
        <v>12535</v>
      </c>
      <c r="K448" s="525"/>
      <c r="L448" s="523"/>
    </row>
    <row r="449" spans="1:12" ht="51" x14ac:dyDescent="0.25">
      <c r="A449" s="526">
        <v>447</v>
      </c>
      <c r="B449" s="527" t="s">
        <v>2664</v>
      </c>
      <c r="C449" s="528" t="s">
        <v>5413</v>
      </c>
      <c r="D449" s="529" t="s">
        <v>301</v>
      </c>
      <c r="E449" s="529" t="s">
        <v>302</v>
      </c>
      <c r="F449" s="528" t="s">
        <v>2756</v>
      </c>
      <c r="G449" s="528" t="s">
        <v>2678</v>
      </c>
      <c r="H449" s="528" t="s">
        <v>2757</v>
      </c>
      <c r="I449" s="536" t="s">
        <v>1889</v>
      </c>
      <c r="J449" s="525">
        <v>50113</v>
      </c>
      <c r="K449" s="525"/>
      <c r="L449" s="523"/>
    </row>
    <row r="450" spans="1:12" ht="76.5" x14ac:dyDescent="0.25">
      <c r="A450" s="526">
        <v>448</v>
      </c>
      <c r="B450" s="527" t="s">
        <v>2664</v>
      </c>
      <c r="C450" s="528" t="s">
        <v>5413</v>
      </c>
      <c r="D450" s="529" t="s">
        <v>301</v>
      </c>
      <c r="E450" s="529" t="s">
        <v>302</v>
      </c>
      <c r="F450" s="528" t="s">
        <v>2758</v>
      </c>
      <c r="G450" s="528" t="s">
        <v>2759</v>
      </c>
      <c r="H450" s="528" t="s">
        <v>2760</v>
      </c>
      <c r="I450" s="536" t="s">
        <v>1889</v>
      </c>
      <c r="J450" s="525">
        <v>14000</v>
      </c>
      <c r="K450" s="525"/>
      <c r="L450" s="523"/>
    </row>
    <row r="451" spans="1:12" ht="38.25" x14ac:dyDescent="0.25">
      <c r="A451" s="526">
        <v>449</v>
      </c>
      <c r="B451" s="527" t="s">
        <v>2664</v>
      </c>
      <c r="C451" s="528" t="s">
        <v>5413</v>
      </c>
      <c r="D451" s="529" t="s">
        <v>301</v>
      </c>
      <c r="E451" s="529" t="s">
        <v>302</v>
      </c>
      <c r="F451" s="528" t="s">
        <v>2761</v>
      </c>
      <c r="G451" s="528" t="s">
        <v>2669</v>
      </c>
      <c r="H451" s="528" t="s">
        <v>2762</v>
      </c>
      <c r="I451" s="536" t="s">
        <v>1889</v>
      </c>
      <c r="J451" s="525">
        <v>45500</v>
      </c>
      <c r="K451" s="525"/>
      <c r="L451" s="523"/>
    </row>
    <row r="452" spans="1:12" ht="38.25" x14ac:dyDescent="0.25">
      <c r="A452" s="526">
        <v>450</v>
      </c>
      <c r="B452" s="527" t="s">
        <v>2664</v>
      </c>
      <c r="C452" s="528" t="s">
        <v>5413</v>
      </c>
      <c r="D452" s="529" t="s">
        <v>301</v>
      </c>
      <c r="E452" s="529" t="s">
        <v>302</v>
      </c>
      <c r="F452" s="528" t="s">
        <v>2763</v>
      </c>
      <c r="G452" s="528" t="s">
        <v>2764</v>
      </c>
      <c r="H452" s="528" t="s">
        <v>2765</v>
      </c>
      <c r="I452" s="536" t="s">
        <v>1889</v>
      </c>
      <c r="J452" s="525">
        <v>55328</v>
      </c>
      <c r="K452" s="525"/>
      <c r="L452" s="523"/>
    </row>
    <row r="453" spans="1:12" ht="25.5" x14ac:dyDescent="0.25">
      <c r="A453" s="526">
        <v>451</v>
      </c>
      <c r="B453" s="527" t="s">
        <v>2664</v>
      </c>
      <c r="C453" s="528" t="s">
        <v>5413</v>
      </c>
      <c r="D453" s="529" t="s">
        <v>301</v>
      </c>
      <c r="E453" s="529" t="s">
        <v>302</v>
      </c>
      <c r="F453" s="528" t="s">
        <v>2766</v>
      </c>
      <c r="G453" s="528" t="s">
        <v>2767</v>
      </c>
      <c r="H453" s="528" t="s">
        <v>2768</v>
      </c>
      <c r="I453" s="536" t="s">
        <v>1927</v>
      </c>
      <c r="J453" s="525">
        <v>75101</v>
      </c>
      <c r="K453" s="525"/>
      <c r="L453" s="523"/>
    </row>
    <row r="454" spans="1:12" ht="25.5" x14ac:dyDescent="0.25">
      <c r="A454" s="526">
        <v>452</v>
      </c>
      <c r="B454" s="527" t="s">
        <v>2664</v>
      </c>
      <c r="C454" s="528" t="s">
        <v>5413</v>
      </c>
      <c r="D454" s="529" t="s">
        <v>301</v>
      </c>
      <c r="E454" s="529" t="s">
        <v>302</v>
      </c>
      <c r="F454" s="528" t="s">
        <v>2769</v>
      </c>
      <c r="G454" s="528" t="s">
        <v>2709</v>
      </c>
      <c r="H454" s="528" t="s">
        <v>2770</v>
      </c>
      <c r="I454" s="536" t="s">
        <v>1916</v>
      </c>
      <c r="J454" s="525">
        <v>14665</v>
      </c>
      <c r="K454" s="525"/>
      <c r="L454" s="523"/>
    </row>
    <row r="455" spans="1:12" ht="38.25" x14ac:dyDescent="0.25">
      <c r="A455" s="526">
        <v>453</v>
      </c>
      <c r="B455" s="527" t="s">
        <v>2664</v>
      </c>
      <c r="C455" s="528" t="s">
        <v>5413</v>
      </c>
      <c r="D455" s="529" t="s">
        <v>301</v>
      </c>
      <c r="E455" s="529" t="s">
        <v>302</v>
      </c>
      <c r="F455" s="528" t="s">
        <v>1432</v>
      </c>
      <c r="G455" s="528" t="s">
        <v>2771</v>
      </c>
      <c r="H455" s="528" t="s">
        <v>1433</v>
      </c>
      <c r="I455" s="536" t="s">
        <v>2772</v>
      </c>
      <c r="J455" s="525">
        <v>47350</v>
      </c>
      <c r="K455" s="525"/>
      <c r="L455" s="523"/>
    </row>
    <row r="456" spans="1:12" ht="38.25" x14ac:dyDescent="0.25">
      <c r="A456" s="526">
        <v>454</v>
      </c>
      <c r="B456" s="527" t="s">
        <v>2664</v>
      </c>
      <c r="C456" s="528" t="s">
        <v>5413</v>
      </c>
      <c r="D456" s="529" t="s">
        <v>301</v>
      </c>
      <c r="E456" s="529" t="s">
        <v>302</v>
      </c>
      <c r="F456" s="528" t="s">
        <v>2773</v>
      </c>
      <c r="G456" s="528" t="s">
        <v>2774</v>
      </c>
      <c r="H456" s="528" t="s">
        <v>2775</v>
      </c>
      <c r="I456" s="536" t="s">
        <v>1916</v>
      </c>
      <c r="J456" s="525">
        <v>33010</v>
      </c>
      <c r="K456" s="525"/>
      <c r="L456" s="523"/>
    </row>
    <row r="457" spans="1:12" ht="25.5" x14ac:dyDescent="0.25">
      <c r="A457" s="526">
        <v>455</v>
      </c>
      <c r="B457" s="527" t="s">
        <v>2664</v>
      </c>
      <c r="C457" s="528" t="s">
        <v>5413</v>
      </c>
      <c r="D457" s="529" t="s">
        <v>301</v>
      </c>
      <c r="E457" s="529" t="s">
        <v>302</v>
      </c>
      <c r="F457" s="528" t="s">
        <v>2776</v>
      </c>
      <c r="G457" s="528" t="s">
        <v>2777</v>
      </c>
      <c r="H457" s="528" t="s">
        <v>2778</v>
      </c>
      <c r="I457" s="536" t="s">
        <v>1927</v>
      </c>
      <c r="J457" s="525">
        <v>45975</v>
      </c>
      <c r="K457" s="525"/>
      <c r="L457" s="523"/>
    </row>
    <row r="458" spans="1:12" ht="51" x14ac:dyDescent="0.25">
      <c r="A458" s="526">
        <v>456</v>
      </c>
      <c r="B458" s="527" t="s">
        <v>2664</v>
      </c>
      <c r="C458" s="528" t="s">
        <v>5413</v>
      </c>
      <c r="D458" s="529" t="s">
        <v>301</v>
      </c>
      <c r="E458" s="529" t="s">
        <v>302</v>
      </c>
      <c r="F458" s="528" t="s">
        <v>2779</v>
      </c>
      <c r="G458" s="528" t="s">
        <v>2780</v>
      </c>
      <c r="H458" s="528" t="s">
        <v>2781</v>
      </c>
      <c r="I458" s="536" t="s">
        <v>1916</v>
      </c>
      <c r="J458" s="525">
        <v>61385</v>
      </c>
      <c r="K458" s="525"/>
      <c r="L458" s="523"/>
    </row>
    <row r="459" spans="1:12" ht="38.25" x14ac:dyDescent="0.25">
      <c r="A459" s="526">
        <v>457</v>
      </c>
      <c r="B459" s="527" t="s">
        <v>2664</v>
      </c>
      <c r="C459" s="528" t="s">
        <v>5413</v>
      </c>
      <c r="D459" s="529" t="s">
        <v>301</v>
      </c>
      <c r="E459" s="529" t="s">
        <v>302</v>
      </c>
      <c r="F459" s="528" t="s">
        <v>2782</v>
      </c>
      <c r="G459" s="528" t="s">
        <v>2783</v>
      </c>
      <c r="H459" s="528" t="s">
        <v>2784</v>
      </c>
      <c r="I459" s="536" t="s">
        <v>1916</v>
      </c>
      <c r="J459" s="525">
        <v>9939</v>
      </c>
      <c r="K459" s="525"/>
      <c r="L459" s="523"/>
    </row>
    <row r="460" spans="1:12" ht="25.5" x14ac:dyDescent="0.25">
      <c r="A460" s="526">
        <v>458</v>
      </c>
      <c r="B460" s="527" t="s">
        <v>2664</v>
      </c>
      <c r="C460" s="528" t="s">
        <v>5413</v>
      </c>
      <c r="D460" s="529" t="s">
        <v>301</v>
      </c>
      <c r="E460" s="529" t="s">
        <v>302</v>
      </c>
      <c r="F460" s="528" t="s">
        <v>2785</v>
      </c>
      <c r="G460" s="528" t="s">
        <v>2678</v>
      </c>
      <c r="H460" s="528" t="s">
        <v>2786</v>
      </c>
      <c r="I460" s="536" t="s">
        <v>1927</v>
      </c>
      <c r="J460" s="525">
        <v>23195</v>
      </c>
      <c r="K460" s="525"/>
      <c r="L460" s="523"/>
    </row>
    <row r="461" spans="1:12" ht="25.5" x14ac:dyDescent="0.25">
      <c r="A461" s="526">
        <v>459</v>
      </c>
      <c r="B461" s="527" t="s">
        <v>2664</v>
      </c>
      <c r="C461" s="528" t="s">
        <v>5413</v>
      </c>
      <c r="D461" s="529" t="s">
        <v>301</v>
      </c>
      <c r="E461" s="529" t="s">
        <v>302</v>
      </c>
      <c r="F461" s="528" t="s">
        <v>2787</v>
      </c>
      <c r="G461" s="528" t="s">
        <v>2788</v>
      </c>
      <c r="H461" s="528" t="s">
        <v>2789</v>
      </c>
      <c r="I461" s="536" t="s">
        <v>2790</v>
      </c>
      <c r="J461" s="525">
        <v>6822</v>
      </c>
      <c r="K461" s="525"/>
      <c r="L461" s="523"/>
    </row>
    <row r="462" spans="1:12" ht="25.5" x14ac:dyDescent="0.25">
      <c r="A462" s="526">
        <v>460</v>
      </c>
      <c r="B462" s="527" t="s">
        <v>2664</v>
      </c>
      <c r="C462" s="528" t="s">
        <v>5413</v>
      </c>
      <c r="D462" s="529" t="s">
        <v>301</v>
      </c>
      <c r="E462" s="529" t="s">
        <v>302</v>
      </c>
      <c r="F462" s="528" t="s">
        <v>2791</v>
      </c>
      <c r="G462" s="528" t="s">
        <v>2706</v>
      </c>
      <c r="H462" s="528" t="s">
        <v>2792</v>
      </c>
      <c r="I462" s="536" t="s">
        <v>2793</v>
      </c>
      <c r="J462" s="525">
        <v>25615</v>
      </c>
      <c r="K462" s="525"/>
      <c r="L462" s="523"/>
    </row>
    <row r="463" spans="1:12" ht="51" x14ac:dyDescent="0.25">
      <c r="A463" s="526">
        <v>461</v>
      </c>
      <c r="B463" s="527" t="s">
        <v>2664</v>
      </c>
      <c r="C463" s="528" t="s">
        <v>5413</v>
      </c>
      <c r="D463" s="529" t="s">
        <v>301</v>
      </c>
      <c r="E463" s="529" t="s">
        <v>302</v>
      </c>
      <c r="F463" s="528" t="s">
        <v>2794</v>
      </c>
      <c r="G463" s="528" t="s">
        <v>2795</v>
      </c>
      <c r="H463" s="528" t="s">
        <v>2796</v>
      </c>
      <c r="I463" s="536" t="s">
        <v>1943</v>
      </c>
      <c r="J463" s="525">
        <v>7888</v>
      </c>
      <c r="K463" s="525"/>
      <c r="L463" s="523"/>
    </row>
    <row r="464" spans="1:12" ht="38.25" x14ac:dyDescent="0.25">
      <c r="A464" s="526">
        <v>462</v>
      </c>
      <c r="B464" s="527" t="s">
        <v>2664</v>
      </c>
      <c r="C464" s="528" t="s">
        <v>5413</v>
      </c>
      <c r="D464" s="529" t="s">
        <v>301</v>
      </c>
      <c r="E464" s="529" t="s">
        <v>302</v>
      </c>
      <c r="F464" s="528" t="s">
        <v>2797</v>
      </c>
      <c r="G464" s="528" t="s">
        <v>2798</v>
      </c>
      <c r="H464" s="528" t="s">
        <v>2799</v>
      </c>
      <c r="I464" s="536" t="s">
        <v>1943</v>
      </c>
      <c r="J464" s="525">
        <v>27914</v>
      </c>
      <c r="K464" s="525"/>
      <c r="L464" s="523"/>
    </row>
    <row r="465" spans="1:12" ht="25.5" x14ac:dyDescent="0.25">
      <c r="A465" s="526">
        <v>463</v>
      </c>
      <c r="B465" s="527" t="s">
        <v>2664</v>
      </c>
      <c r="C465" s="528" t="s">
        <v>5413</v>
      </c>
      <c r="D465" s="529" t="s">
        <v>301</v>
      </c>
      <c r="E465" s="529" t="s">
        <v>302</v>
      </c>
      <c r="F465" s="528" t="s">
        <v>2800</v>
      </c>
      <c r="G465" s="528" t="s">
        <v>2672</v>
      </c>
      <c r="H465" s="528" t="s">
        <v>2801</v>
      </c>
      <c r="I465" s="536" t="s">
        <v>1943</v>
      </c>
      <c r="J465" s="525">
        <v>24074</v>
      </c>
      <c r="K465" s="525"/>
      <c r="L465" s="523"/>
    </row>
    <row r="466" spans="1:12" ht="25.5" x14ac:dyDescent="0.25">
      <c r="A466" s="526">
        <v>464</v>
      </c>
      <c r="B466" s="527" t="s">
        <v>2664</v>
      </c>
      <c r="C466" s="528" t="s">
        <v>5413</v>
      </c>
      <c r="D466" s="529" t="s">
        <v>301</v>
      </c>
      <c r="E466" s="529" t="s">
        <v>302</v>
      </c>
      <c r="F466" s="528" t="s">
        <v>2802</v>
      </c>
      <c r="G466" s="528" t="s">
        <v>2803</v>
      </c>
      <c r="H466" s="528" t="s">
        <v>2804</v>
      </c>
      <c r="I466" s="536" t="s">
        <v>1943</v>
      </c>
      <c r="J466" s="525">
        <v>13380</v>
      </c>
      <c r="K466" s="525"/>
      <c r="L466" s="523"/>
    </row>
    <row r="467" spans="1:12" ht="25.5" x14ac:dyDescent="0.25">
      <c r="A467" s="526">
        <v>465</v>
      </c>
      <c r="B467" s="527" t="s">
        <v>2664</v>
      </c>
      <c r="C467" s="528" t="s">
        <v>5413</v>
      </c>
      <c r="D467" s="529" t="s">
        <v>301</v>
      </c>
      <c r="E467" s="529" t="s">
        <v>302</v>
      </c>
      <c r="F467" s="528" t="s">
        <v>2805</v>
      </c>
      <c r="G467" s="528" t="s">
        <v>2684</v>
      </c>
      <c r="H467" s="528" t="s">
        <v>2806</v>
      </c>
      <c r="I467" s="536" t="s">
        <v>1943</v>
      </c>
      <c r="J467" s="525">
        <v>3725</v>
      </c>
      <c r="K467" s="525"/>
      <c r="L467" s="523"/>
    </row>
    <row r="468" spans="1:12" ht="25.5" x14ac:dyDescent="0.25">
      <c r="A468" s="526">
        <v>466</v>
      </c>
      <c r="B468" s="527" t="s">
        <v>2664</v>
      </c>
      <c r="C468" s="528" t="s">
        <v>5413</v>
      </c>
      <c r="D468" s="529" t="s">
        <v>301</v>
      </c>
      <c r="E468" s="529" t="s">
        <v>302</v>
      </c>
      <c r="F468" s="528" t="s">
        <v>2807</v>
      </c>
      <c r="G468" s="528" t="s">
        <v>2681</v>
      </c>
      <c r="H468" s="528" t="s">
        <v>2808</v>
      </c>
      <c r="I468" s="536" t="s">
        <v>1943</v>
      </c>
      <c r="J468" s="525">
        <v>15000</v>
      </c>
      <c r="K468" s="525"/>
      <c r="L468" s="523"/>
    </row>
    <row r="469" spans="1:12" ht="51" x14ac:dyDescent="0.25">
      <c r="A469" s="526">
        <v>467</v>
      </c>
      <c r="B469" s="527" t="s">
        <v>2664</v>
      </c>
      <c r="C469" s="528" t="s">
        <v>5413</v>
      </c>
      <c r="D469" s="529" t="s">
        <v>301</v>
      </c>
      <c r="E469" s="529" t="s">
        <v>302</v>
      </c>
      <c r="F469" s="528" t="s">
        <v>2809</v>
      </c>
      <c r="G469" s="528" t="s">
        <v>2730</v>
      </c>
      <c r="H469" s="528" t="s">
        <v>2810</v>
      </c>
      <c r="I469" s="536" t="s">
        <v>1943</v>
      </c>
      <c r="J469" s="525">
        <v>30000</v>
      </c>
      <c r="K469" s="525"/>
      <c r="L469" s="523"/>
    </row>
    <row r="470" spans="1:12" ht="25.5" x14ac:dyDescent="0.25">
      <c r="A470" s="526">
        <v>468</v>
      </c>
      <c r="B470" s="527" t="s">
        <v>2664</v>
      </c>
      <c r="C470" s="528" t="s">
        <v>5413</v>
      </c>
      <c r="D470" s="529" t="s">
        <v>301</v>
      </c>
      <c r="E470" s="529" t="s">
        <v>302</v>
      </c>
      <c r="F470" s="528" t="s">
        <v>2811</v>
      </c>
      <c r="G470" s="528" t="s">
        <v>2812</v>
      </c>
      <c r="H470" s="528" t="s">
        <v>2813</v>
      </c>
      <c r="I470" s="536" t="s">
        <v>1943</v>
      </c>
      <c r="J470" s="525">
        <v>16131</v>
      </c>
      <c r="K470" s="525"/>
      <c r="L470" s="523"/>
    </row>
    <row r="471" spans="1:12" ht="51" x14ac:dyDescent="0.25">
      <c r="A471" s="526">
        <v>469</v>
      </c>
      <c r="B471" s="527" t="s">
        <v>2664</v>
      </c>
      <c r="C471" s="528" t="s">
        <v>5413</v>
      </c>
      <c r="D471" s="529" t="s">
        <v>301</v>
      </c>
      <c r="E471" s="529" t="s">
        <v>302</v>
      </c>
      <c r="F471" s="528" t="s">
        <v>2814</v>
      </c>
      <c r="G471" s="528" t="s">
        <v>2815</v>
      </c>
      <c r="H471" s="528" t="s">
        <v>2816</v>
      </c>
      <c r="I471" s="536" t="s">
        <v>1943</v>
      </c>
      <c r="J471" s="525">
        <v>5000</v>
      </c>
      <c r="K471" s="525"/>
      <c r="L471" s="523"/>
    </row>
    <row r="472" spans="1:12" ht="25.5" x14ac:dyDescent="0.25">
      <c r="A472" s="526">
        <v>470</v>
      </c>
      <c r="B472" s="527" t="s">
        <v>2664</v>
      </c>
      <c r="C472" s="528" t="s">
        <v>5413</v>
      </c>
      <c r="D472" s="529" t="s">
        <v>301</v>
      </c>
      <c r="E472" s="529" t="s">
        <v>302</v>
      </c>
      <c r="F472" s="528" t="s">
        <v>2817</v>
      </c>
      <c r="G472" s="528" t="s">
        <v>2818</v>
      </c>
      <c r="H472" s="528" t="s">
        <v>2819</v>
      </c>
      <c r="I472" s="536" t="s">
        <v>1947</v>
      </c>
      <c r="J472" s="525">
        <v>22562</v>
      </c>
      <c r="K472" s="525"/>
      <c r="L472" s="523"/>
    </row>
    <row r="473" spans="1:12" ht="63.75" x14ac:dyDescent="0.25">
      <c r="A473" s="526">
        <v>471</v>
      </c>
      <c r="B473" s="527" t="s">
        <v>2664</v>
      </c>
      <c r="C473" s="528" t="s">
        <v>5413</v>
      </c>
      <c r="D473" s="529" t="s">
        <v>301</v>
      </c>
      <c r="E473" s="529" t="s">
        <v>302</v>
      </c>
      <c r="F473" s="528" t="s">
        <v>2820</v>
      </c>
      <c r="G473" s="528" t="s">
        <v>2821</v>
      </c>
      <c r="H473" s="528" t="s">
        <v>2822</v>
      </c>
      <c r="I473" s="536" t="s">
        <v>1943</v>
      </c>
      <c r="J473" s="525">
        <v>25798</v>
      </c>
      <c r="K473" s="525"/>
      <c r="L473" s="523"/>
    </row>
    <row r="474" spans="1:12" ht="25.5" x14ac:dyDescent="0.25">
      <c r="A474" s="526">
        <v>472</v>
      </c>
      <c r="B474" s="527" t="s">
        <v>2664</v>
      </c>
      <c r="C474" s="528" t="s">
        <v>5413</v>
      </c>
      <c r="D474" s="529" t="s">
        <v>301</v>
      </c>
      <c r="E474" s="529" t="s">
        <v>302</v>
      </c>
      <c r="F474" s="528" t="s">
        <v>2823</v>
      </c>
      <c r="G474" s="528" t="s">
        <v>2795</v>
      </c>
      <c r="H474" s="528" t="s">
        <v>2824</v>
      </c>
      <c r="I474" s="536" t="s">
        <v>1951</v>
      </c>
      <c r="J474" s="525">
        <v>32053</v>
      </c>
      <c r="K474" s="525"/>
      <c r="L474" s="523"/>
    </row>
    <row r="475" spans="1:12" ht="25.5" x14ac:dyDescent="0.25">
      <c r="A475" s="526">
        <v>473</v>
      </c>
      <c r="B475" s="527" t="s">
        <v>2664</v>
      </c>
      <c r="C475" s="528" t="s">
        <v>300</v>
      </c>
      <c r="D475" s="529" t="s">
        <v>301</v>
      </c>
      <c r="E475" s="529" t="s">
        <v>302</v>
      </c>
      <c r="F475" s="530" t="s">
        <v>2825</v>
      </c>
      <c r="G475" s="528" t="s">
        <v>2826</v>
      </c>
      <c r="H475" s="528" t="s">
        <v>2827</v>
      </c>
      <c r="I475" s="536" t="s">
        <v>2828</v>
      </c>
      <c r="J475" s="525">
        <v>5734</v>
      </c>
      <c r="K475" s="525"/>
      <c r="L475" s="523"/>
    </row>
    <row r="476" spans="1:12" ht="51" x14ac:dyDescent="0.25">
      <c r="A476" s="526">
        <v>474</v>
      </c>
      <c r="B476" s="527" t="s">
        <v>2664</v>
      </c>
      <c r="C476" s="528" t="s">
        <v>300</v>
      </c>
      <c r="D476" s="529" t="s">
        <v>301</v>
      </c>
      <c r="E476" s="529" t="s">
        <v>302</v>
      </c>
      <c r="F476" s="530" t="s">
        <v>2829</v>
      </c>
      <c r="G476" s="528" t="s">
        <v>2830</v>
      </c>
      <c r="H476" s="528" t="s">
        <v>2831</v>
      </c>
      <c r="I476" s="536" t="s">
        <v>2828</v>
      </c>
      <c r="J476" s="525">
        <v>13166</v>
      </c>
      <c r="K476" s="525"/>
      <c r="L476" s="523"/>
    </row>
    <row r="477" spans="1:12" ht="51" x14ac:dyDescent="0.25">
      <c r="A477" s="526">
        <v>475</v>
      </c>
      <c r="B477" s="527" t="s">
        <v>2664</v>
      </c>
      <c r="C477" s="528" t="s">
        <v>300</v>
      </c>
      <c r="D477" s="529" t="s">
        <v>301</v>
      </c>
      <c r="E477" s="529" t="s">
        <v>302</v>
      </c>
      <c r="F477" s="530" t="s">
        <v>2832</v>
      </c>
      <c r="G477" s="528" t="s">
        <v>2833</v>
      </c>
      <c r="H477" s="528" t="s">
        <v>2834</v>
      </c>
      <c r="I477" s="536" t="s">
        <v>2828</v>
      </c>
      <c r="J477" s="525">
        <v>14224</v>
      </c>
      <c r="K477" s="525"/>
      <c r="L477" s="523"/>
    </row>
    <row r="478" spans="1:12" ht="38.25" x14ac:dyDescent="0.25">
      <c r="A478" s="526">
        <v>476</v>
      </c>
      <c r="B478" s="527" t="s">
        <v>2664</v>
      </c>
      <c r="C478" s="528" t="s">
        <v>300</v>
      </c>
      <c r="D478" s="529" t="s">
        <v>301</v>
      </c>
      <c r="E478" s="529" t="s">
        <v>302</v>
      </c>
      <c r="F478" s="530" t="s">
        <v>2835</v>
      </c>
      <c r="G478" s="528" t="s">
        <v>2716</v>
      </c>
      <c r="H478" s="528" t="s">
        <v>2836</v>
      </c>
      <c r="I478" s="536" t="s">
        <v>2828</v>
      </c>
      <c r="J478" s="525">
        <v>13573</v>
      </c>
      <c r="K478" s="525"/>
      <c r="L478" s="523"/>
    </row>
    <row r="479" spans="1:12" ht="51" x14ac:dyDescent="0.25">
      <c r="A479" s="526">
        <v>477</v>
      </c>
      <c r="B479" s="527" t="s">
        <v>2664</v>
      </c>
      <c r="C479" s="528" t="s">
        <v>300</v>
      </c>
      <c r="D479" s="529" t="s">
        <v>301</v>
      </c>
      <c r="E479" s="529" t="s">
        <v>302</v>
      </c>
      <c r="F479" s="530" t="s">
        <v>2837</v>
      </c>
      <c r="G479" s="528" t="s">
        <v>2838</v>
      </c>
      <c r="H479" s="528" t="s">
        <v>2839</v>
      </c>
      <c r="I479" s="536" t="s">
        <v>2828</v>
      </c>
      <c r="J479" s="525">
        <v>19885</v>
      </c>
      <c r="K479" s="525"/>
      <c r="L479" s="523"/>
    </row>
    <row r="480" spans="1:12" ht="38.25" x14ac:dyDescent="0.25">
      <c r="A480" s="526">
        <v>478</v>
      </c>
      <c r="B480" s="527" t="s">
        <v>2664</v>
      </c>
      <c r="C480" s="528" t="s">
        <v>300</v>
      </c>
      <c r="D480" s="529" t="s">
        <v>301</v>
      </c>
      <c r="E480" s="529" t="s">
        <v>302</v>
      </c>
      <c r="F480" s="530" t="s">
        <v>2840</v>
      </c>
      <c r="G480" s="528" t="s">
        <v>2841</v>
      </c>
      <c r="H480" s="528" t="s">
        <v>2842</v>
      </c>
      <c r="I480" s="536" t="s">
        <v>2828</v>
      </c>
      <c r="J480" s="525">
        <v>9562</v>
      </c>
      <c r="K480" s="525"/>
      <c r="L480" s="523"/>
    </row>
    <row r="481" spans="1:12" ht="51" x14ac:dyDescent="0.25">
      <c r="A481" s="526">
        <v>479</v>
      </c>
      <c r="B481" s="527" t="s">
        <v>2664</v>
      </c>
      <c r="C481" s="528" t="s">
        <v>300</v>
      </c>
      <c r="D481" s="529" t="s">
        <v>301</v>
      </c>
      <c r="E481" s="529" t="s">
        <v>302</v>
      </c>
      <c r="F481" s="530" t="s">
        <v>2843</v>
      </c>
      <c r="G481" s="528" t="s">
        <v>2844</v>
      </c>
      <c r="H481" s="528" t="s">
        <v>2845</v>
      </c>
      <c r="I481" s="536" t="s">
        <v>2828</v>
      </c>
      <c r="J481" s="525">
        <v>7096</v>
      </c>
      <c r="K481" s="525"/>
      <c r="L481" s="523"/>
    </row>
    <row r="482" spans="1:12" ht="38.25" x14ac:dyDescent="0.25">
      <c r="A482" s="526">
        <v>480</v>
      </c>
      <c r="B482" s="527" t="s">
        <v>2664</v>
      </c>
      <c r="C482" s="528" t="s">
        <v>300</v>
      </c>
      <c r="D482" s="529" t="s">
        <v>301</v>
      </c>
      <c r="E482" s="529" t="s">
        <v>302</v>
      </c>
      <c r="F482" s="530" t="s">
        <v>2846</v>
      </c>
      <c r="G482" s="528" t="s">
        <v>2723</v>
      </c>
      <c r="H482" s="528" t="s">
        <v>2847</v>
      </c>
      <c r="I482" s="536" t="s">
        <v>2828</v>
      </c>
      <c r="J482" s="525">
        <v>15446</v>
      </c>
      <c r="K482" s="525"/>
      <c r="L482" s="523"/>
    </row>
    <row r="483" spans="1:12" ht="89.25" x14ac:dyDescent="0.25">
      <c r="A483" s="526">
        <v>481</v>
      </c>
      <c r="B483" s="527" t="s">
        <v>2664</v>
      </c>
      <c r="C483" s="528" t="s">
        <v>300</v>
      </c>
      <c r="D483" s="529" t="s">
        <v>301</v>
      </c>
      <c r="E483" s="529" t="s">
        <v>302</v>
      </c>
      <c r="F483" s="530" t="s">
        <v>2848</v>
      </c>
      <c r="G483" s="528" t="s">
        <v>2849</v>
      </c>
      <c r="H483" s="528" t="s">
        <v>2850</v>
      </c>
      <c r="I483" s="536" t="s">
        <v>2828</v>
      </c>
      <c r="J483" s="525">
        <v>10839</v>
      </c>
      <c r="K483" s="525"/>
      <c r="L483" s="523"/>
    </row>
    <row r="484" spans="1:12" ht="63.75" x14ac:dyDescent="0.25">
      <c r="A484" s="526">
        <v>482</v>
      </c>
      <c r="B484" s="527" t="s">
        <v>2664</v>
      </c>
      <c r="C484" s="528" t="s">
        <v>300</v>
      </c>
      <c r="D484" s="529" t="s">
        <v>301</v>
      </c>
      <c r="E484" s="529" t="s">
        <v>302</v>
      </c>
      <c r="F484" s="530" t="s">
        <v>2851</v>
      </c>
      <c r="G484" s="528" t="s">
        <v>2743</v>
      </c>
      <c r="H484" s="528" t="s">
        <v>2852</v>
      </c>
      <c r="I484" s="536" t="s">
        <v>2828</v>
      </c>
      <c r="J484" s="525">
        <v>12631</v>
      </c>
      <c r="K484" s="525"/>
      <c r="L484" s="523"/>
    </row>
    <row r="485" spans="1:12" ht="25.5" x14ac:dyDescent="0.25">
      <c r="A485" s="526">
        <v>483</v>
      </c>
      <c r="B485" s="527" t="s">
        <v>2664</v>
      </c>
      <c r="C485" s="528" t="s">
        <v>300</v>
      </c>
      <c r="D485" s="529" t="s">
        <v>301</v>
      </c>
      <c r="E485" s="529" t="s">
        <v>302</v>
      </c>
      <c r="F485" s="530" t="s">
        <v>2853</v>
      </c>
      <c r="G485" s="528" t="s">
        <v>2788</v>
      </c>
      <c r="H485" s="528" t="s">
        <v>2854</v>
      </c>
      <c r="I485" s="536" t="s">
        <v>2855</v>
      </c>
      <c r="J485" s="525">
        <v>12697</v>
      </c>
      <c r="K485" s="525"/>
      <c r="L485" s="523"/>
    </row>
    <row r="486" spans="1:12" ht="25.5" x14ac:dyDescent="0.25">
      <c r="A486" s="526">
        <v>484</v>
      </c>
      <c r="B486" s="527" t="s">
        <v>2664</v>
      </c>
      <c r="C486" s="528" t="s">
        <v>300</v>
      </c>
      <c r="D486" s="529" t="s">
        <v>301</v>
      </c>
      <c r="E486" s="529" t="s">
        <v>302</v>
      </c>
      <c r="F486" s="530" t="s">
        <v>2856</v>
      </c>
      <c r="G486" s="528" t="s">
        <v>2857</v>
      </c>
      <c r="H486" s="528" t="s">
        <v>2858</v>
      </c>
      <c r="I486" s="536" t="s">
        <v>2855</v>
      </c>
      <c r="J486" s="525">
        <v>9177</v>
      </c>
      <c r="K486" s="525"/>
      <c r="L486" s="523"/>
    </row>
    <row r="487" spans="1:12" ht="38.25" x14ac:dyDescent="0.25">
      <c r="A487" s="526">
        <v>485</v>
      </c>
      <c r="B487" s="527" t="s">
        <v>2664</v>
      </c>
      <c r="C487" s="528" t="s">
        <v>300</v>
      </c>
      <c r="D487" s="529" t="s">
        <v>301</v>
      </c>
      <c r="E487" s="529" t="s">
        <v>302</v>
      </c>
      <c r="F487" s="530" t="s">
        <v>2859</v>
      </c>
      <c r="G487" s="528" t="s">
        <v>2771</v>
      </c>
      <c r="H487" s="528" t="s">
        <v>2860</v>
      </c>
      <c r="I487" s="536" t="s">
        <v>2861</v>
      </c>
      <c r="J487" s="525">
        <v>15232</v>
      </c>
      <c r="K487" s="525"/>
      <c r="L487" s="523"/>
    </row>
    <row r="488" spans="1:12" ht="38.25" x14ac:dyDescent="0.25">
      <c r="A488" s="526">
        <v>486</v>
      </c>
      <c r="B488" s="527" t="s">
        <v>2664</v>
      </c>
      <c r="C488" s="528" t="s">
        <v>300</v>
      </c>
      <c r="D488" s="529" t="s">
        <v>301</v>
      </c>
      <c r="E488" s="529" t="s">
        <v>302</v>
      </c>
      <c r="F488" s="530" t="s">
        <v>2862</v>
      </c>
      <c r="G488" s="528" t="s">
        <v>2863</v>
      </c>
      <c r="H488" s="528" t="s">
        <v>2864</v>
      </c>
      <c r="I488" s="536" t="s">
        <v>2861</v>
      </c>
      <c r="J488" s="525">
        <v>9389</v>
      </c>
      <c r="K488" s="525"/>
      <c r="L488" s="523"/>
    </row>
    <row r="489" spans="1:12" ht="63.75" x14ac:dyDescent="0.25">
      <c r="A489" s="526">
        <v>487</v>
      </c>
      <c r="B489" s="527" t="s">
        <v>2664</v>
      </c>
      <c r="C489" s="528" t="s">
        <v>300</v>
      </c>
      <c r="D489" s="529" t="s">
        <v>301</v>
      </c>
      <c r="E489" s="529" t="s">
        <v>302</v>
      </c>
      <c r="F489" s="530" t="s">
        <v>2865</v>
      </c>
      <c r="G489" s="528" t="s">
        <v>2866</v>
      </c>
      <c r="H489" s="528" t="s">
        <v>2867</v>
      </c>
      <c r="I489" s="536" t="s">
        <v>2861</v>
      </c>
      <c r="J489" s="525">
        <v>10670</v>
      </c>
      <c r="K489" s="525"/>
      <c r="L489" s="523"/>
    </row>
    <row r="490" spans="1:12" ht="51" x14ac:dyDescent="0.25">
      <c r="A490" s="526">
        <v>488</v>
      </c>
      <c r="B490" s="527" t="s">
        <v>2664</v>
      </c>
      <c r="C490" s="528" t="s">
        <v>300</v>
      </c>
      <c r="D490" s="529" t="s">
        <v>301</v>
      </c>
      <c r="E490" s="529" t="s">
        <v>302</v>
      </c>
      <c r="F490" s="530" t="s">
        <v>2868</v>
      </c>
      <c r="G490" s="528" t="s">
        <v>2869</v>
      </c>
      <c r="H490" s="528" t="s">
        <v>2870</v>
      </c>
      <c r="I490" s="536" t="s">
        <v>2861</v>
      </c>
      <c r="J490" s="525">
        <v>8537</v>
      </c>
      <c r="K490" s="525"/>
      <c r="L490" s="523"/>
    </row>
    <row r="491" spans="1:12" ht="38.25" x14ac:dyDescent="0.25">
      <c r="A491" s="526">
        <v>489</v>
      </c>
      <c r="B491" s="527" t="s">
        <v>2664</v>
      </c>
      <c r="C491" s="528" t="s">
        <v>300</v>
      </c>
      <c r="D491" s="529" t="s">
        <v>301</v>
      </c>
      <c r="E491" s="529" t="s">
        <v>302</v>
      </c>
      <c r="F491" s="530" t="s">
        <v>2871</v>
      </c>
      <c r="G491" s="528" t="s">
        <v>2872</v>
      </c>
      <c r="H491" s="528" t="s">
        <v>2873</v>
      </c>
      <c r="I491" s="536" t="s">
        <v>2861</v>
      </c>
      <c r="J491" s="525">
        <v>5422</v>
      </c>
      <c r="K491" s="525"/>
      <c r="L491" s="523"/>
    </row>
    <row r="492" spans="1:12" ht="38.25" x14ac:dyDescent="0.25">
      <c r="A492" s="526">
        <v>490</v>
      </c>
      <c r="B492" s="527" t="s">
        <v>2664</v>
      </c>
      <c r="C492" s="528" t="s">
        <v>300</v>
      </c>
      <c r="D492" s="529" t="s">
        <v>301</v>
      </c>
      <c r="E492" s="529" t="s">
        <v>302</v>
      </c>
      <c r="F492" s="530" t="s">
        <v>2874</v>
      </c>
      <c r="G492" s="528" t="s">
        <v>2875</v>
      </c>
      <c r="H492" s="528" t="s">
        <v>2876</v>
      </c>
      <c r="I492" s="536" t="s">
        <v>2861</v>
      </c>
      <c r="J492" s="525">
        <v>6013</v>
      </c>
      <c r="K492" s="525"/>
      <c r="L492" s="523"/>
    </row>
    <row r="493" spans="1:12" ht="25.5" x14ac:dyDescent="0.25">
      <c r="A493" s="526">
        <v>491</v>
      </c>
      <c r="B493" s="527" t="s">
        <v>2664</v>
      </c>
      <c r="C493" s="528" t="s">
        <v>300</v>
      </c>
      <c r="D493" s="529" t="s">
        <v>301</v>
      </c>
      <c r="E493" s="529" t="s">
        <v>302</v>
      </c>
      <c r="F493" s="530" t="s">
        <v>2877</v>
      </c>
      <c r="G493" s="528" t="s">
        <v>2878</v>
      </c>
      <c r="H493" s="528" t="s">
        <v>2879</v>
      </c>
      <c r="I493" s="536" t="s">
        <v>2861</v>
      </c>
      <c r="J493" s="525">
        <v>19555</v>
      </c>
      <c r="K493" s="525"/>
      <c r="L493" s="523"/>
    </row>
    <row r="494" spans="1:12" ht="38.25" x14ac:dyDescent="0.25">
      <c r="A494" s="526">
        <v>492</v>
      </c>
      <c r="B494" s="527" t="s">
        <v>2664</v>
      </c>
      <c r="C494" s="528" t="s">
        <v>300</v>
      </c>
      <c r="D494" s="529" t="s">
        <v>301</v>
      </c>
      <c r="E494" s="529" t="s">
        <v>302</v>
      </c>
      <c r="F494" s="530" t="s">
        <v>2880</v>
      </c>
      <c r="G494" s="528" t="s">
        <v>2881</v>
      </c>
      <c r="H494" s="528" t="s">
        <v>2882</v>
      </c>
      <c r="I494" s="536" t="s">
        <v>2861</v>
      </c>
      <c r="J494" s="525">
        <v>12982</v>
      </c>
      <c r="K494" s="525"/>
      <c r="L494" s="523"/>
    </row>
    <row r="495" spans="1:12" ht="38.25" x14ac:dyDescent="0.25">
      <c r="A495" s="526">
        <v>493</v>
      </c>
      <c r="B495" s="527" t="s">
        <v>2664</v>
      </c>
      <c r="C495" s="528" t="s">
        <v>300</v>
      </c>
      <c r="D495" s="529" t="s">
        <v>301</v>
      </c>
      <c r="E495" s="529" t="s">
        <v>302</v>
      </c>
      <c r="F495" s="530" t="s">
        <v>2883</v>
      </c>
      <c r="G495" s="528" t="s">
        <v>2884</v>
      </c>
      <c r="H495" s="528" t="s">
        <v>2885</v>
      </c>
      <c r="I495" s="536" t="s">
        <v>2855</v>
      </c>
      <c r="J495" s="525">
        <v>12477</v>
      </c>
      <c r="K495" s="525"/>
      <c r="L495" s="523"/>
    </row>
    <row r="496" spans="1:12" ht="25.5" x14ac:dyDescent="0.25">
      <c r="A496" s="526">
        <v>494</v>
      </c>
      <c r="B496" s="527" t="s">
        <v>2664</v>
      </c>
      <c r="C496" s="528" t="s">
        <v>300</v>
      </c>
      <c r="D496" s="529" t="s">
        <v>301</v>
      </c>
      <c r="E496" s="529" t="s">
        <v>302</v>
      </c>
      <c r="F496" s="530" t="s">
        <v>2886</v>
      </c>
      <c r="G496" s="528" t="s">
        <v>2887</v>
      </c>
      <c r="H496" s="528" t="s">
        <v>2888</v>
      </c>
      <c r="I496" s="536" t="s">
        <v>2861</v>
      </c>
      <c r="J496" s="525">
        <v>15521</v>
      </c>
      <c r="K496" s="525"/>
      <c r="L496" s="523"/>
    </row>
    <row r="497" spans="1:12" ht="51" x14ac:dyDescent="0.25">
      <c r="A497" s="526">
        <v>495</v>
      </c>
      <c r="B497" s="527" t="s">
        <v>2664</v>
      </c>
      <c r="C497" s="528" t="s">
        <v>300</v>
      </c>
      <c r="D497" s="529" t="s">
        <v>301</v>
      </c>
      <c r="E497" s="529" t="s">
        <v>302</v>
      </c>
      <c r="F497" s="530" t="s">
        <v>2889</v>
      </c>
      <c r="G497" s="528" t="s">
        <v>2890</v>
      </c>
      <c r="H497" s="528" t="s">
        <v>2891</v>
      </c>
      <c r="I497" s="536" t="s">
        <v>2861</v>
      </c>
      <c r="J497" s="525">
        <v>3788</v>
      </c>
      <c r="K497" s="525"/>
      <c r="L497" s="523"/>
    </row>
    <row r="498" spans="1:12" ht="25.5" x14ac:dyDescent="0.25">
      <c r="A498" s="526">
        <v>496</v>
      </c>
      <c r="B498" s="527" t="s">
        <v>2664</v>
      </c>
      <c r="C498" s="528" t="s">
        <v>300</v>
      </c>
      <c r="D498" s="529" t="s">
        <v>301</v>
      </c>
      <c r="E498" s="529" t="s">
        <v>302</v>
      </c>
      <c r="F498" s="530" t="s">
        <v>2892</v>
      </c>
      <c r="G498" s="528" t="s">
        <v>2893</v>
      </c>
      <c r="H498" s="528" t="s">
        <v>2894</v>
      </c>
      <c r="I498" s="536" t="s">
        <v>2895</v>
      </c>
      <c r="J498" s="525">
        <v>9098</v>
      </c>
      <c r="K498" s="525"/>
      <c r="L498" s="523"/>
    </row>
    <row r="499" spans="1:12" ht="38.25" x14ac:dyDescent="0.25">
      <c r="A499" s="526">
        <v>497</v>
      </c>
      <c r="B499" s="527" t="s">
        <v>2664</v>
      </c>
      <c r="C499" s="528" t="s">
        <v>300</v>
      </c>
      <c r="D499" s="529" t="s">
        <v>301</v>
      </c>
      <c r="E499" s="529" t="s">
        <v>302</v>
      </c>
      <c r="F499" s="530" t="s">
        <v>2896</v>
      </c>
      <c r="G499" s="528" t="s">
        <v>2684</v>
      </c>
      <c r="H499" s="528" t="s">
        <v>2897</v>
      </c>
      <c r="I499" s="536" t="s">
        <v>2895</v>
      </c>
      <c r="J499" s="525">
        <v>17445</v>
      </c>
      <c r="K499" s="525"/>
      <c r="L499" s="523"/>
    </row>
    <row r="500" spans="1:12" ht="38.25" x14ac:dyDescent="0.25">
      <c r="A500" s="526">
        <v>498</v>
      </c>
      <c r="B500" s="527" t="s">
        <v>2664</v>
      </c>
      <c r="C500" s="528" t="s">
        <v>300</v>
      </c>
      <c r="D500" s="529" t="s">
        <v>301</v>
      </c>
      <c r="E500" s="529" t="s">
        <v>302</v>
      </c>
      <c r="F500" s="530" t="s">
        <v>2898</v>
      </c>
      <c r="G500" s="528" t="s">
        <v>2759</v>
      </c>
      <c r="H500" s="528" t="s">
        <v>2899</v>
      </c>
      <c r="I500" s="536" t="s">
        <v>2895</v>
      </c>
      <c r="J500" s="525">
        <v>7793</v>
      </c>
      <c r="K500" s="525"/>
      <c r="L500" s="523"/>
    </row>
    <row r="501" spans="1:12" ht="25.5" x14ac:dyDescent="0.25">
      <c r="A501" s="526">
        <v>499</v>
      </c>
      <c r="B501" s="527" t="s">
        <v>2664</v>
      </c>
      <c r="C501" s="528" t="s">
        <v>300</v>
      </c>
      <c r="D501" s="529" t="s">
        <v>301</v>
      </c>
      <c r="E501" s="529" t="s">
        <v>302</v>
      </c>
      <c r="F501" s="530" t="s">
        <v>2900</v>
      </c>
      <c r="G501" s="528" t="s">
        <v>2901</v>
      </c>
      <c r="H501" s="528" t="s">
        <v>2902</v>
      </c>
      <c r="I501" s="536" t="s">
        <v>2895</v>
      </c>
      <c r="J501" s="525">
        <v>15684</v>
      </c>
      <c r="K501" s="525"/>
      <c r="L501" s="523"/>
    </row>
    <row r="502" spans="1:12" ht="38.25" x14ac:dyDescent="0.25">
      <c r="A502" s="526">
        <v>500</v>
      </c>
      <c r="B502" s="527" t="s">
        <v>2664</v>
      </c>
      <c r="C502" s="528" t="s">
        <v>300</v>
      </c>
      <c r="D502" s="529" t="s">
        <v>301</v>
      </c>
      <c r="E502" s="529" t="s">
        <v>302</v>
      </c>
      <c r="F502" s="530" t="s">
        <v>2903</v>
      </c>
      <c r="G502" s="528" t="s">
        <v>2904</v>
      </c>
      <c r="H502" s="528" t="s">
        <v>2905</v>
      </c>
      <c r="I502" s="536" t="s">
        <v>2895</v>
      </c>
      <c r="J502" s="525">
        <v>17722</v>
      </c>
      <c r="K502" s="525"/>
      <c r="L502" s="523"/>
    </row>
    <row r="503" spans="1:12" ht="25.5" x14ac:dyDescent="0.25">
      <c r="A503" s="526">
        <v>501</v>
      </c>
      <c r="B503" s="527" t="s">
        <v>2664</v>
      </c>
      <c r="C503" s="528" t="s">
        <v>300</v>
      </c>
      <c r="D503" s="529" t="s">
        <v>301</v>
      </c>
      <c r="E503" s="529" t="s">
        <v>302</v>
      </c>
      <c r="F503" s="530" t="s">
        <v>2906</v>
      </c>
      <c r="G503" s="528" t="s">
        <v>2907</v>
      </c>
      <c r="H503" s="528" t="s">
        <v>2908</v>
      </c>
      <c r="I503" s="536" t="s">
        <v>2895</v>
      </c>
      <c r="J503" s="525">
        <v>12606</v>
      </c>
      <c r="K503" s="525"/>
      <c r="L503" s="523"/>
    </row>
    <row r="504" spans="1:12" ht="25.5" x14ac:dyDescent="0.25">
      <c r="A504" s="526">
        <v>502</v>
      </c>
      <c r="B504" s="527" t="s">
        <v>2664</v>
      </c>
      <c r="C504" s="528" t="s">
        <v>300</v>
      </c>
      <c r="D504" s="529" t="s">
        <v>301</v>
      </c>
      <c r="E504" s="529" t="s">
        <v>302</v>
      </c>
      <c r="F504" s="530" t="s">
        <v>2909</v>
      </c>
      <c r="G504" s="528" t="s">
        <v>2752</v>
      </c>
      <c r="H504" s="528" t="s">
        <v>2910</v>
      </c>
      <c r="I504" s="536" t="s">
        <v>2911</v>
      </c>
      <c r="J504" s="525">
        <v>15324</v>
      </c>
      <c r="K504" s="525"/>
      <c r="L504" s="523"/>
    </row>
    <row r="505" spans="1:12" ht="25.5" x14ac:dyDescent="0.25">
      <c r="A505" s="526">
        <v>503</v>
      </c>
      <c r="B505" s="527" t="s">
        <v>2664</v>
      </c>
      <c r="C505" s="528" t="s">
        <v>300</v>
      </c>
      <c r="D505" s="529" t="s">
        <v>301</v>
      </c>
      <c r="E505" s="529" t="s">
        <v>302</v>
      </c>
      <c r="F505" s="530" t="s">
        <v>2912</v>
      </c>
      <c r="G505" s="528" t="s">
        <v>2678</v>
      </c>
      <c r="H505" s="528" t="s">
        <v>2913</v>
      </c>
      <c r="I505" s="536" t="s">
        <v>2895</v>
      </c>
      <c r="J505" s="525">
        <v>20174</v>
      </c>
      <c r="K505" s="525"/>
      <c r="L505" s="523"/>
    </row>
    <row r="506" spans="1:12" ht="38.25" x14ac:dyDescent="0.25">
      <c r="A506" s="526">
        <v>504</v>
      </c>
      <c r="B506" s="527" t="s">
        <v>2664</v>
      </c>
      <c r="C506" s="528" t="s">
        <v>300</v>
      </c>
      <c r="D506" s="529" t="s">
        <v>301</v>
      </c>
      <c r="E506" s="529" t="s">
        <v>302</v>
      </c>
      <c r="F506" s="530" t="s">
        <v>2914</v>
      </c>
      <c r="G506" s="528" t="s">
        <v>2915</v>
      </c>
      <c r="H506" s="528" t="s">
        <v>2916</v>
      </c>
      <c r="I506" s="536" t="s">
        <v>2911</v>
      </c>
      <c r="J506" s="525">
        <v>17587</v>
      </c>
      <c r="K506" s="525"/>
      <c r="L506" s="523"/>
    </row>
    <row r="507" spans="1:12" ht="63.75" x14ac:dyDescent="0.25">
      <c r="A507" s="526">
        <v>505</v>
      </c>
      <c r="B507" s="527" t="s">
        <v>2664</v>
      </c>
      <c r="C507" s="528" t="s">
        <v>300</v>
      </c>
      <c r="D507" s="529" t="s">
        <v>301</v>
      </c>
      <c r="E507" s="529" t="s">
        <v>302</v>
      </c>
      <c r="F507" s="530" t="s">
        <v>2917</v>
      </c>
      <c r="G507" s="528" t="s">
        <v>2918</v>
      </c>
      <c r="H507" s="528" t="s">
        <v>2919</v>
      </c>
      <c r="I507" s="536" t="s">
        <v>2920</v>
      </c>
      <c r="J507" s="525">
        <v>11356</v>
      </c>
      <c r="K507" s="525"/>
      <c r="L507" s="523"/>
    </row>
    <row r="508" spans="1:12" ht="38.25" x14ac:dyDescent="0.25">
      <c r="A508" s="526">
        <v>506</v>
      </c>
      <c r="B508" s="527" t="s">
        <v>2664</v>
      </c>
      <c r="C508" s="528" t="s">
        <v>300</v>
      </c>
      <c r="D508" s="529" t="s">
        <v>301</v>
      </c>
      <c r="E508" s="529" t="s">
        <v>302</v>
      </c>
      <c r="F508" s="530" t="s">
        <v>2921</v>
      </c>
      <c r="G508" s="528" t="s">
        <v>2922</v>
      </c>
      <c r="H508" s="528" t="s">
        <v>2923</v>
      </c>
      <c r="I508" s="536" t="s">
        <v>2920</v>
      </c>
      <c r="J508" s="525">
        <v>16106</v>
      </c>
      <c r="K508" s="525"/>
      <c r="L508" s="523"/>
    </row>
    <row r="509" spans="1:12" ht="38.25" x14ac:dyDescent="0.25">
      <c r="A509" s="526">
        <v>507</v>
      </c>
      <c r="B509" s="527" t="s">
        <v>2664</v>
      </c>
      <c r="C509" s="528" t="s">
        <v>300</v>
      </c>
      <c r="D509" s="529" t="s">
        <v>301</v>
      </c>
      <c r="E509" s="529" t="s">
        <v>302</v>
      </c>
      <c r="F509" s="530" t="s">
        <v>2924</v>
      </c>
      <c r="G509" s="528" t="s">
        <v>2925</v>
      </c>
      <c r="H509" s="528" t="s">
        <v>2926</v>
      </c>
      <c r="I509" s="536" t="s">
        <v>2920</v>
      </c>
      <c r="J509" s="525">
        <v>17462</v>
      </c>
      <c r="K509" s="525"/>
      <c r="L509" s="523"/>
    </row>
    <row r="510" spans="1:12" ht="51" x14ac:dyDescent="0.25">
      <c r="A510" s="526">
        <v>508</v>
      </c>
      <c r="B510" s="527" t="s">
        <v>2664</v>
      </c>
      <c r="C510" s="528" t="s">
        <v>300</v>
      </c>
      <c r="D510" s="529" t="s">
        <v>301</v>
      </c>
      <c r="E510" s="529" t="s">
        <v>302</v>
      </c>
      <c r="F510" s="530" t="s">
        <v>2927</v>
      </c>
      <c r="G510" s="528" t="s">
        <v>2928</v>
      </c>
      <c r="H510" s="528" t="s">
        <v>2929</v>
      </c>
      <c r="I510" s="536" t="s">
        <v>2920</v>
      </c>
      <c r="J510" s="525">
        <v>7905</v>
      </c>
      <c r="K510" s="525"/>
      <c r="L510" s="523"/>
    </row>
    <row r="511" spans="1:12" ht="63.75" x14ac:dyDescent="0.25">
      <c r="A511" s="526">
        <v>509</v>
      </c>
      <c r="B511" s="527" t="s">
        <v>2664</v>
      </c>
      <c r="C511" s="528" t="s">
        <v>300</v>
      </c>
      <c r="D511" s="529" t="s">
        <v>301</v>
      </c>
      <c r="E511" s="529" t="s">
        <v>302</v>
      </c>
      <c r="F511" s="530" t="s">
        <v>2930</v>
      </c>
      <c r="G511" s="528" t="s">
        <v>2695</v>
      </c>
      <c r="H511" s="528" t="s">
        <v>2931</v>
      </c>
      <c r="I511" s="536" t="s">
        <v>2920</v>
      </c>
      <c r="J511" s="525">
        <v>18654</v>
      </c>
      <c r="K511" s="525"/>
      <c r="L511" s="523"/>
    </row>
    <row r="512" spans="1:12" ht="63.75" x14ac:dyDescent="0.25">
      <c r="A512" s="526">
        <v>510</v>
      </c>
      <c r="B512" s="527" t="s">
        <v>2664</v>
      </c>
      <c r="C512" s="528" t="s">
        <v>300</v>
      </c>
      <c r="D512" s="529" t="s">
        <v>301</v>
      </c>
      <c r="E512" s="529" t="s">
        <v>302</v>
      </c>
      <c r="F512" s="530" t="s">
        <v>2932</v>
      </c>
      <c r="G512" s="528" t="s">
        <v>2736</v>
      </c>
      <c r="H512" s="528" t="s">
        <v>2933</v>
      </c>
      <c r="I512" s="536" t="s">
        <v>2920</v>
      </c>
      <c r="J512" s="525">
        <v>15587</v>
      </c>
      <c r="K512" s="525"/>
      <c r="L512" s="523"/>
    </row>
    <row r="513" spans="1:12" ht="51" x14ac:dyDescent="0.25">
      <c r="A513" s="526">
        <v>511</v>
      </c>
      <c r="B513" s="527" t="s">
        <v>2664</v>
      </c>
      <c r="C513" s="528" t="s">
        <v>300</v>
      </c>
      <c r="D513" s="529" t="s">
        <v>301</v>
      </c>
      <c r="E513" s="529" t="s">
        <v>302</v>
      </c>
      <c r="F513" s="530" t="s">
        <v>2934</v>
      </c>
      <c r="G513" s="528" t="s">
        <v>2780</v>
      </c>
      <c r="H513" s="528" t="s">
        <v>2935</v>
      </c>
      <c r="I513" s="536" t="s">
        <v>2920</v>
      </c>
      <c r="J513" s="525">
        <v>16131</v>
      </c>
      <c r="K513" s="525"/>
      <c r="L513" s="523"/>
    </row>
    <row r="514" spans="1:12" ht="25.5" x14ac:dyDescent="0.25">
      <c r="A514" s="526">
        <v>512</v>
      </c>
      <c r="B514" s="527" t="s">
        <v>2664</v>
      </c>
      <c r="C514" s="528" t="s">
        <v>300</v>
      </c>
      <c r="D514" s="529" t="s">
        <v>301</v>
      </c>
      <c r="E514" s="529" t="s">
        <v>302</v>
      </c>
      <c r="F514" s="530" t="s">
        <v>2936</v>
      </c>
      <c r="G514" s="528" t="s">
        <v>2812</v>
      </c>
      <c r="H514" s="528" t="s">
        <v>2937</v>
      </c>
      <c r="I514" s="536" t="s">
        <v>2920</v>
      </c>
      <c r="J514" s="525">
        <v>16315</v>
      </c>
      <c r="K514" s="525"/>
      <c r="L514" s="523"/>
    </row>
    <row r="515" spans="1:12" ht="38.25" x14ac:dyDescent="0.25">
      <c r="A515" s="526">
        <v>513</v>
      </c>
      <c r="B515" s="527" t="s">
        <v>2664</v>
      </c>
      <c r="C515" s="528" t="s">
        <v>300</v>
      </c>
      <c r="D515" s="529" t="s">
        <v>301</v>
      </c>
      <c r="E515" s="529" t="s">
        <v>302</v>
      </c>
      <c r="F515" s="530" t="s">
        <v>2938</v>
      </c>
      <c r="G515" s="528" t="s">
        <v>2939</v>
      </c>
      <c r="H515" s="528" t="s">
        <v>2940</v>
      </c>
      <c r="I515" s="536" t="s">
        <v>2941</v>
      </c>
      <c r="J515" s="525">
        <v>11102</v>
      </c>
      <c r="K515" s="525"/>
      <c r="L515" s="523"/>
    </row>
    <row r="516" spans="1:12" ht="38.25" x14ac:dyDescent="0.25">
      <c r="A516" s="526">
        <v>514</v>
      </c>
      <c r="B516" s="527" t="s">
        <v>2664</v>
      </c>
      <c r="C516" s="528" t="s">
        <v>300</v>
      </c>
      <c r="D516" s="529" t="s">
        <v>301</v>
      </c>
      <c r="E516" s="529" t="s">
        <v>302</v>
      </c>
      <c r="F516" s="530" t="s">
        <v>2942</v>
      </c>
      <c r="G516" s="528" t="s">
        <v>2943</v>
      </c>
      <c r="H516" s="528" t="s">
        <v>2944</v>
      </c>
      <c r="I516" s="536" t="s">
        <v>2920</v>
      </c>
      <c r="J516" s="525">
        <v>11279</v>
      </c>
      <c r="K516" s="525"/>
      <c r="L516" s="523"/>
    </row>
    <row r="517" spans="1:12" ht="25.5" x14ac:dyDescent="0.25">
      <c r="A517" s="526">
        <v>515</v>
      </c>
      <c r="B517" s="527" t="s">
        <v>2664</v>
      </c>
      <c r="C517" s="528" t="s">
        <v>300</v>
      </c>
      <c r="D517" s="529" t="s">
        <v>301</v>
      </c>
      <c r="E517" s="529" t="s">
        <v>302</v>
      </c>
      <c r="F517" s="530" t="s">
        <v>2945</v>
      </c>
      <c r="G517" s="528" t="s">
        <v>2746</v>
      </c>
      <c r="H517" s="528" t="s">
        <v>2946</v>
      </c>
      <c r="I517" s="536" t="s">
        <v>2920</v>
      </c>
      <c r="J517" s="525">
        <v>19917</v>
      </c>
      <c r="K517" s="525"/>
      <c r="L517" s="523"/>
    </row>
    <row r="518" spans="1:12" ht="25.5" x14ac:dyDescent="0.25">
      <c r="A518" s="526">
        <v>516</v>
      </c>
      <c r="B518" s="527" t="s">
        <v>2664</v>
      </c>
      <c r="C518" s="528" t="s">
        <v>300</v>
      </c>
      <c r="D518" s="529" t="s">
        <v>301</v>
      </c>
      <c r="E518" s="529" t="s">
        <v>302</v>
      </c>
      <c r="F518" s="530" t="s">
        <v>2947</v>
      </c>
      <c r="G518" s="528" t="s">
        <v>2948</v>
      </c>
      <c r="H518" s="528" t="s">
        <v>2949</v>
      </c>
      <c r="I518" s="536" t="s">
        <v>2920</v>
      </c>
      <c r="J518" s="525">
        <v>18851</v>
      </c>
      <c r="K518" s="525"/>
      <c r="L518" s="523"/>
    </row>
    <row r="519" spans="1:12" ht="25.5" x14ac:dyDescent="0.25">
      <c r="A519" s="526">
        <v>517</v>
      </c>
      <c r="B519" s="527" t="s">
        <v>2664</v>
      </c>
      <c r="C519" s="528" t="s">
        <v>418</v>
      </c>
      <c r="D519" s="529" t="s">
        <v>301</v>
      </c>
      <c r="E519" s="529" t="s">
        <v>302</v>
      </c>
      <c r="F519" s="530" t="s">
        <v>2950</v>
      </c>
      <c r="G519" s="530" t="s">
        <v>2951</v>
      </c>
      <c r="H519" s="530" t="s">
        <v>2952</v>
      </c>
      <c r="I519" s="537" t="s">
        <v>2855</v>
      </c>
      <c r="J519" s="525">
        <v>3449</v>
      </c>
      <c r="K519" s="525"/>
      <c r="L519" s="523"/>
    </row>
    <row r="520" spans="1:12" ht="25.5" x14ac:dyDescent="0.25">
      <c r="A520" s="526">
        <v>518</v>
      </c>
      <c r="B520" s="527" t="s">
        <v>2664</v>
      </c>
      <c r="C520" s="531" t="s">
        <v>5166</v>
      </c>
      <c r="D520" s="532" t="s">
        <v>301</v>
      </c>
      <c r="E520" s="533" t="s">
        <v>302</v>
      </c>
      <c r="F520" s="531" t="s">
        <v>2954</v>
      </c>
      <c r="G520" s="531" t="s">
        <v>2925</v>
      </c>
      <c r="H520" s="531" t="s">
        <v>2955</v>
      </c>
      <c r="I520" s="537" t="s">
        <v>1863</v>
      </c>
      <c r="J520" s="525">
        <v>89027.05</v>
      </c>
      <c r="K520" s="525"/>
      <c r="L520" s="523"/>
    </row>
    <row r="521" spans="1:12" ht="25.5" x14ac:dyDescent="0.25">
      <c r="A521" s="526">
        <v>519</v>
      </c>
      <c r="B521" s="527" t="s">
        <v>2664</v>
      </c>
      <c r="C521" s="531" t="s">
        <v>5166</v>
      </c>
      <c r="D521" s="532" t="s">
        <v>301</v>
      </c>
      <c r="E521" s="533" t="s">
        <v>302</v>
      </c>
      <c r="F521" s="531" t="s">
        <v>2956</v>
      </c>
      <c r="G521" s="531" t="s">
        <v>2957</v>
      </c>
      <c r="H521" s="531" t="s">
        <v>2958</v>
      </c>
      <c r="I521" s="537" t="s">
        <v>2959</v>
      </c>
      <c r="J521" s="525">
        <v>52501.99</v>
      </c>
      <c r="K521" s="525"/>
      <c r="L521" s="523"/>
    </row>
    <row r="522" spans="1:12" ht="38.25" x14ac:dyDescent="0.25">
      <c r="A522" s="526">
        <v>520</v>
      </c>
      <c r="B522" s="527" t="s">
        <v>2664</v>
      </c>
      <c r="C522" s="531" t="s">
        <v>5166</v>
      </c>
      <c r="D522" s="532" t="s">
        <v>301</v>
      </c>
      <c r="E522" s="533" t="s">
        <v>302</v>
      </c>
      <c r="F522" s="531" t="s">
        <v>2960</v>
      </c>
      <c r="G522" s="531" t="s">
        <v>2957</v>
      </c>
      <c r="H522" s="531" t="s">
        <v>2961</v>
      </c>
      <c r="I522" s="537" t="s">
        <v>2962</v>
      </c>
      <c r="J522" s="525">
        <v>97822.78</v>
      </c>
      <c r="K522" s="525"/>
      <c r="L522" s="523"/>
    </row>
    <row r="523" spans="1:12" ht="51" x14ac:dyDescent="0.25">
      <c r="A523" s="526">
        <v>521</v>
      </c>
      <c r="B523" s="527" t="s">
        <v>2664</v>
      </c>
      <c r="C523" s="531" t="s">
        <v>5166</v>
      </c>
      <c r="D523" s="532" t="s">
        <v>301</v>
      </c>
      <c r="E523" s="533" t="s">
        <v>302</v>
      </c>
      <c r="F523" s="531" t="s">
        <v>2963</v>
      </c>
      <c r="G523" s="531" t="s">
        <v>2681</v>
      </c>
      <c r="H523" s="531" t="s">
        <v>2964</v>
      </c>
      <c r="I523" s="537" t="s">
        <v>2962</v>
      </c>
      <c r="J523" s="525">
        <v>75823.83</v>
      </c>
      <c r="K523" s="525"/>
      <c r="L523" s="523"/>
    </row>
    <row r="524" spans="1:12" ht="25.5" x14ac:dyDescent="0.25">
      <c r="A524" s="526">
        <v>522</v>
      </c>
      <c r="B524" s="527" t="s">
        <v>2664</v>
      </c>
      <c r="C524" s="531" t="s">
        <v>5166</v>
      </c>
      <c r="D524" s="532" t="s">
        <v>301</v>
      </c>
      <c r="E524" s="533" t="s">
        <v>302</v>
      </c>
      <c r="F524" s="530" t="s">
        <v>2965</v>
      </c>
      <c r="G524" s="530" t="s">
        <v>2966</v>
      </c>
      <c r="H524" s="530" t="s">
        <v>1481</v>
      </c>
      <c r="I524" s="537" t="s">
        <v>2967</v>
      </c>
      <c r="J524" s="525">
        <v>236447.15</v>
      </c>
      <c r="K524" s="525"/>
      <c r="L524" s="523"/>
    </row>
    <row r="525" spans="1:12" ht="38.25" x14ac:dyDescent="0.25">
      <c r="A525" s="526">
        <v>523</v>
      </c>
      <c r="B525" s="527" t="s">
        <v>2664</v>
      </c>
      <c r="C525" s="530" t="s">
        <v>5419</v>
      </c>
      <c r="D525" s="534" t="s">
        <v>301</v>
      </c>
      <c r="E525" s="534" t="s">
        <v>541</v>
      </c>
      <c r="F525" s="530" t="s">
        <v>2968</v>
      </c>
      <c r="G525" s="530" t="s">
        <v>2969</v>
      </c>
      <c r="H525" s="530" t="s">
        <v>2970</v>
      </c>
      <c r="I525" s="537" t="s">
        <v>2971</v>
      </c>
      <c r="J525" s="525">
        <v>95549.73</v>
      </c>
      <c r="K525" s="525"/>
      <c r="L525" s="523"/>
    </row>
    <row r="526" spans="1:12" ht="38.25" x14ac:dyDescent="0.25">
      <c r="A526" s="526">
        <v>524</v>
      </c>
      <c r="B526" s="527" t="s">
        <v>2664</v>
      </c>
      <c r="C526" s="530" t="s">
        <v>2972</v>
      </c>
      <c r="D526" s="534" t="s">
        <v>301</v>
      </c>
      <c r="E526" s="534" t="s">
        <v>541</v>
      </c>
      <c r="F526" s="535">
        <v>301834</v>
      </c>
      <c r="G526" s="530" t="s">
        <v>2730</v>
      </c>
      <c r="H526" s="530" t="s">
        <v>2973</v>
      </c>
      <c r="I526" s="537" t="s">
        <v>2974</v>
      </c>
      <c r="J526" s="525">
        <v>8514.99</v>
      </c>
      <c r="K526" s="525"/>
      <c r="L526" s="523"/>
    </row>
    <row r="527" spans="1:12" ht="25.5" x14ac:dyDescent="0.25">
      <c r="A527" s="526">
        <v>525</v>
      </c>
      <c r="B527" s="527" t="s">
        <v>2664</v>
      </c>
      <c r="C527" s="530" t="s">
        <v>2636</v>
      </c>
      <c r="D527" s="529" t="s">
        <v>301</v>
      </c>
      <c r="E527" s="534" t="s">
        <v>541</v>
      </c>
      <c r="F527" s="530" t="s">
        <v>2975</v>
      </c>
      <c r="G527" s="530" t="s">
        <v>2976</v>
      </c>
      <c r="H527" s="530" t="s">
        <v>2977</v>
      </c>
      <c r="I527" s="537" t="s">
        <v>2978</v>
      </c>
      <c r="J527" s="525">
        <v>18546</v>
      </c>
      <c r="K527" s="525"/>
      <c r="L527" s="523"/>
    </row>
    <row r="528" spans="1:12" ht="38.25" x14ac:dyDescent="0.25">
      <c r="A528" s="526">
        <v>526</v>
      </c>
      <c r="B528" s="527" t="s">
        <v>2664</v>
      </c>
      <c r="C528" s="531" t="s">
        <v>5166</v>
      </c>
      <c r="D528" s="529" t="s">
        <v>301</v>
      </c>
      <c r="E528" s="534" t="s">
        <v>541</v>
      </c>
      <c r="F528" s="530" t="s">
        <v>2979</v>
      </c>
      <c r="G528" s="530" t="s">
        <v>2780</v>
      </c>
      <c r="H528" s="530" t="s">
        <v>2980</v>
      </c>
      <c r="I528" s="537" t="s">
        <v>2981</v>
      </c>
      <c r="J528" s="525">
        <v>53592</v>
      </c>
      <c r="K528" s="525"/>
      <c r="L528" s="523"/>
    </row>
    <row r="529" spans="1:12" ht="25.5" x14ac:dyDescent="0.25">
      <c r="A529" s="526">
        <v>527</v>
      </c>
      <c r="B529" s="527" t="s">
        <v>2664</v>
      </c>
      <c r="C529" s="531" t="s">
        <v>5166</v>
      </c>
      <c r="D529" s="529" t="s">
        <v>301</v>
      </c>
      <c r="E529" s="534" t="s">
        <v>541</v>
      </c>
      <c r="F529" s="530" t="s">
        <v>2982</v>
      </c>
      <c r="G529" s="530" t="s">
        <v>2709</v>
      </c>
      <c r="H529" s="530" t="s">
        <v>2983</v>
      </c>
      <c r="I529" s="537" t="s">
        <v>2984</v>
      </c>
      <c r="J529" s="525">
        <v>38058</v>
      </c>
      <c r="K529" s="525"/>
      <c r="L529" s="523"/>
    </row>
    <row r="530" spans="1:12" ht="25.5" x14ac:dyDescent="0.25">
      <c r="A530" s="526">
        <v>528</v>
      </c>
      <c r="B530" s="527" t="s">
        <v>2664</v>
      </c>
      <c r="C530" s="531" t="s">
        <v>5166</v>
      </c>
      <c r="D530" s="529" t="s">
        <v>301</v>
      </c>
      <c r="E530" s="534" t="s">
        <v>541</v>
      </c>
      <c r="F530" s="530" t="s">
        <v>2985</v>
      </c>
      <c r="G530" s="530" t="s">
        <v>2746</v>
      </c>
      <c r="H530" s="530" t="s">
        <v>2986</v>
      </c>
      <c r="I530" s="537" t="s">
        <v>2987</v>
      </c>
      <c r="J530" s="525">
        <v>1341</v>
      </c>
      <c r="K530" s="525"/>
      <c r="L530" s="523"/>
    </row>
    <row r="531" spans="1:12" ht="38.25" x14ac:dyDescent="0.25">
      <c r="A531" s="526">
        <v>529</v>
      </c>
      <c r="B531" s="527" t="s">
        <v>2664</v>
      </c>
      <c r="C531" s="531" t="s">
        <v>2988</v>
      </c>
      <c r="D531" s="534" t="s">
        <v>577</v>
      </c>
      <c r="E531" s="534" t="s">
        <v>302</v>
      </c>
      <c r="F531" s="530" t="s">
        <v>2989</v>
      </c>
      <c r="G531" s="530" t="s">
        <v>2904</v>
      </c>
      <c r="H531" s="530" t="s">
        <v>2990</v>
      </c>
      <c r="I531" s="537" t="s">
        <v>2991</v>
      </c>
      <c r="J531" s="525">
        <v>716.12</v>
      </c>
      <c r="K531" s="525"/>
      <c r="L531" s="523"/>
    </row>
    <row r="532" spans="1:12" ht="38.25" x14ac:dyDescent="0.25">
      <c r="A532" s="526">
        <v>530</v>
      </c>
      <c r="B532" s="527" t="s">
        <v>2664</v>
      </c>
      <c r="C532" s="531" t="s">
        <v>2992</v>
      </c>
      <c r="D532" s="534" t="s">
        <v>577</v>
      </c>
      <c r="E532" s="534" t="s">
        <v>302</v>
      </c>
      <c r="F532" s="530" t="s">
        <v>2993</v>
      </c>
      <c r="G532" s="530" t="s">
        <v>2904</v>
      </c>
      <c r="H532" s="530" t="s">
        <v>2994</v>
      </c>
      <c r="I532" s="537" t="s">
        <v>2995</v>
      </c>
      <c r="J532" s="525">
        <v>4056.36</v>
      </c>
      <c r="K532" s="525"/>
      <c r="L532" s="523"/>
    </row>
    <row r="533" spans="1:12" ht="25.5" x14ac:dyDescent="0.25">
      <c r="A533" s="526">
        <v>531</v>
      </c>
      <c r="B533" s="527" t="s">
        <v>2664</v>
      </c>
      <c r="C533" s="531" t="s">
        <v>2996</v>
      </c>
      <c r="D533" s="534" t="s">
        <v>577</v>
      </c>
      <c r="E533" s="534" t="s">
        <v>302</v>
      </c>
      <c r="F533" s="530" t="s">
        <v>2997</v>
      </c>
      <c r="G533" s="530" t="s">
        <v>2904</v>
      </c>
      <c r="H533" s="530" t="s">
        <v>2998</v>
      </c>
      <c r="I533" s="537" t="s">
        <v>2999</v>
      </c>
      <c r="J533" s="525">
        <v>278.18</v>
      </c>
      <c r="K533" s="525"/>
      <c r="L533" s="523"/>
    </row>
    <row r="534" spans="1:12" ht="25.5" x14ac:dyDescent="0.25">
      <c r="A534" s="526">
        <v>532</v>
      </c>
      <c r="B534" s="527" t="s">
        <v>2664</v>
      </c>
      <c r="C534" s="531" t="s">
        <v>3000</v>
      </c>
      <c r="D534" s="534" t="s">
        <v>577</v>
      </c>
      <c r="E534" s="534" t="s">
        <v>302</v>
      </c>
      <c r="F534" s="530" t="s">
        <v>3001</v>
      </c>
      <c r="G534" s="530" t="s">
        <v>2743</v>
      </c>
      <c r="H534" s="530" t="s">
        <v>3002</v>
      </c>
      <c r="I534" s="537" t="s">
        <v>3003</v>
      </c>
      <c r="J534" s="525">
        <v>18000</v>
      </c>
      <c r="K534" s="525"/>
      <c r="L534" s="523"/>
    </row>
    <row r="535" spans="1:12" ht="25.5" x14ac:dyDescent="0.25">
      <c r="A535" s="526">
        <v>533</v>
      </c>
      <c r="B535" s="527" t="s">
        <v>2664</v>
      </c>
      <c r="C535" s="531" t="s">
        <v>3004</v>
      </c>
      <c r="D535" s="534" t="s">
        <v>577</v>
      </c>
      <c r="E535" s="534" t="s">
        <v>302</v>
      </c>
      <c r="F535" s="530" t="s">
        <v>3005</v>
      </c>
      <c r="G535" s="530" t="s">
        <v>2743</v>
      </c>
      <c r="H535" s="530" t="s">
        <v>3006</v>
      </c>
      <c r="I535" s="537" t="s">
        <v>3007</v>
      </c>
      <c r="J535" s="525">
        <v>12000</v>
      </c>
      <c r="K535" s="525"/>
      <c r="L535" s="523"/>
    </row>
    <row r="536" spans="1:12" ht="25.5" x14ac:dyDescent="0.25">
      <c r="A536" s="526">
        <v>534</v>
      </c>
      <c r="B536" s="527" t="s">
        <v>2664</v>
      </c>
      <c r="C536" s="531" t="s">
        <v>3008</v>
      </c>
      <c r="D536" s="534" t="s">
        <v>577</v>
      </c>
      <c r="E536" s="534" t="s">
        <v>302</v>
      </c>
      <c r="F536" s="530" t="s">
        <v>3009</v>
      </c>
      <c r="G536" s="530" t="s">
        <v>2780</v>
      </c>
      <c r="H536" s="530" t="s">
        <v>3010</v>
      </c>
      <c r="I536" s="537" t="s">
        <v>3011</v>
      </c>
      <c r="J536" s="525">
        <v>5080</v>
      </c>
      <c r="K536" s="525"/>
      <c r="L536" s="523"/>
    </row>
    <row r="537" spans="1:12" ht="25.5" x14ac:dyDescent="0.25">
      <c r="A537" s="526">
        <v>535</v>
      </c>
      <c r="B537" s="527" t="s">
        <v>2664</v>
      </c>
      <c r="C537" s="531" t="s">
        <v>3012</v>
      </c>
      <c r="D537" s="534" t="s">
        <v>577</v>
      </c>
      <c r="E537" s="534" t="s">
        <v>302</v>
      </c>
      <c r="F537" s="530" t="s">
        <v>3013</v>
      </c>
      <c r="G537" s="530" t="s">
        <v>2739</v>
      </c>
      <c r="H537" s="530" t="s">
        <v>3014</v>
      </c>
      <c r="I537" s="537" t="s">
        <v>3015</v>
      </c>
      <c r="J537" s="525">
        <v>7450</v>
      </c>
      <c r="K537" s="525"/>
      <c r="L537" s="523"/>
    </row>
    <row r="538" spans="1:12" ht="25.5" x14ac:dyDescent="0.25">
      <c r="A538" s="526">
        <v>536</v>
      </c>
      <c r="B538" s="527" t="s">
        <v>2664</v>
      </c>
      <c r="C538" s="531" t="s">
        <v>3016</v>
      </c>
      <c r="D538" s="534" t="s">
        <v>577</v>
      </c>
      <c r="E538" s="534" t="s">
        <v>302</v>
      </c>
      <c r="F538" s="530" t="s">
        <v>3017</v>
      </c>
      <c r="G538" s="530" t="s">
        <v>3018</v>
      </c>
      <c r="H538" s="530" t="s">
        <v>3019</v>
      </c>
      <c r="I538" s="537" t="s">
        <v>3020</v>
      </c>
      <c r="J538" s="525">
        <v>12000</v>
      </c>
      <c r="K538" s="525"/>
      <c r="L538" s="523"/>
    </row>
    <row r="539" spans="1:12" ht="25.5" x14ac:dyDescent="0.25">
      <c r="A539" s="526">
        <v>537</v>
      </c>
      <c r="B539" s="527" t="s">
        <v>2664</v>
      </c>
      <c r="C539" s="531" t="s">
        <v>3021</v>
      </c>
      <c r="D539" s="534" t="s">
        <v>577</v>
      </c>
      <c r="E539" s="534" t="s">
        <v>302</v>
      </c>
      <c r="F539" s="530" t="s">
        <v>3022</v>
      </c>
      <c r="G539" s="530" t="s">
        <v>3023</v>
      </c>
      <c r="H539" s="530" t="s">
        <v>3024</v>
      </c>
      <c r="I539" s="537" t="s">
        <v>3025</v>
      </c>
      <c r="J539" s="525">
        <v>2175</v>
      </c>
      <c r="K539" s="525"/>
      <c r="L539" s="523"/>
    </row>
    <row r="540" spans="1:12" ht="25.5" x14ac:dyDescent="0.25">
      <c r="A540" s="526">
        <v>538</v>
      </c>
      <c r="B540" s="527" t="s">
        <v>2664</v>
      </c>
      <c r="C540" s="531" t="s">
        <v>3026</v>
      </c>
      <c r="D540" s="534" t="s">
        <v>577</v>
      </c>
      <c r="E540" s="534" t="s">
        <v>302</v>
      </c>
      <c r="F540" s="530" t="s">
        <v>3027</v>
      </c>
      <c r="G540" s="530" t="s">
        <v>3028</v>
      </c>
      <c r="H540" s="530" t="s">
        <v>3029</v>
      </c>
      <c r="I540" s="537" t="s">
        <v>3030</v>
      </c>
      <c r="J540" s="525">
        <v>32375</v>
      </c>
      <c r="K540" s="525"/>
      <c r="L540" s="523"/>
    </row>
    <row r="541" spans="1:12" ht="51" x14ac:dyDescent="0.25">
      <c r="A541" s="526">
        <v>539</v>
      </c>
      <c r="B541" s="527" t="s">
        <v>2664</v>
      </c>
      <c r="C541" s="531" t="s">
        <v>3031</v>
      </c>
      <c r="D541" s="534" t="s">
        <v>577</v>
      </c>
      <c r="E541" s="534" t="s">
        <v>302</v>
      </c>
      <c r="F541" s="530" t="s">
        <v>3032</v>
      </c>
      <c r="G541" s="530" t="s">
        <v>3033</v>
      </c>
      <c r="H541" s="530" t="s">
        <v>3034</v>
      </c>
      <c r="I541" s="537" t="s">
        <v>3035</v>
      </c>
      <c r="J541" s="525">
        <v>12000</v>
      </c>
      <c r="K541" s="525"/>
      <c r="L541" s="523"/>
    </row>
    <row r="542" spans="1:12" ht="25.5" x14ac:dyDescent="0.25">
      <c r="A542" s="526">
        <v>540</v>
      </c>
      <c r="B542" s="527" t="s">
        <v>2664</v>
      </c>
      <c r="C542" s="531" t="s">
        <v>3036</v>
      </c>
      <c r="D542" s="534" t="s">
        <v>577</v>
      </c>
      <c r="E542" s="534" t="s">
        <v>302</v>
      </c>
      <c r="F542" s="530" t="s">
        <v>3037</v>
      </c>
      <c r="G542" s="530" t="s">
        <v>3038</v>
      </c>
      <c r="H542" s="530" t="s">
        <v>3039</v>
      </c>
      <c r="I542" s="537" t="s">
        <v>3040</v>
      </c>
      <c r="J542" s="525">
        <v>6740</v>
      </c>
      <c r="K542" s="525"/>
      <c r="L542" s="523"/>
    </row>
    <row r="543" spans="1:12" ht="38.25" x14ac:dyDescent="0.25">
      <c r="A543" s="526">
        <v>541</v>
      </c>
      <c r="B543" s="527" t="s">
        <v>2664</v>
      </c>
      <c r="C543" s="531" t="s">
        <v>3041</v>
      </c>
      <c r="D543" s="534" t="s">
        <v>577</v>
      </c>
      <c r="E543" s="534" t="s">
        <v>302</v>
      </c>
      <c r="F543" s="530" t="s">
        <v>3042</v>
      </c>
      <c r="G543" s="530" t="s">
        <v>3043</v>
      </c>
      <c r="H543" s="530" t="s">
        <v>3044</v>
      </c>
      <c r="I543" s="537" t="s">
        <v>3045</v>
      </c>
      <c r="J543" s="525">
        <v>1083.33</v>
      </c>
      <c r="K543" s="525"/>
      <c r="L543" s="523"/>
    </row>
    <row r="544" spans="1:12" ht="25.5" x14ac:dyDescent="0.25">
      <c r="A544" s="526">
        <v>542</v>
      </c>
      <c r="B544" s="527" t="s">
        <v>2664</v>
      </c>
      <c r="C544" s="531" t="s">
        <v>3046</v>
      </c>
      <c r="D544" s="534" t="s">
        <v>577</v>
      </c>
      <c r="E544" s="534" t="s">
        <v>302</v>
      </c>
      <c r="F544" s="530" t="s">
        <v>3047</v>
      </c>
      <c r="G544" s="530" t="s">
        <v>3048</v>
      </c>
      <c r="H544" s="530" t="s">
        <v>3049</v>
      </c>
      <c r="I544" s="537" t="s">
        <v>3050</v>
      </c>
      <c r="J544" s="525">
        <v>4502</v>
      </c>
      <c r="K544" s="525"/>
      <c r="L544" s="523"/>
    </row>
    <row r="545" spans="1:12" ht="38.25" x14ac:dyDescent="0.25">
      <c r="A545" s="526">
        <v>543</v>
      </c>
      <c r="B545" s="527" t="s">
        <v>2664</v>
      </c>
      <c r="C545" s="531" t="s">
        <v>3051</v>
      </c>
      <c r="D545" s="534" t="s">
        <v>577</v>
      </c>
      <c r="E545" s="534" t="s">
        <v>302</v>
      </c>
      <c r="F545" s="530" t="s">
        <v>3052</v>
      </c>
      <c r="G545" s="530" t="s">
        <v>2743</v>
      </c>
      <c r="H545" s="530" t="s">
        <v>3053</v>
      </c>
      <c r="I545" s="537" t="s">
        <v>3054</v>
      </c>
      <c r="J545" s="525">
        <v>49800</v>
      </c>
      <c r="K545" s="525"/>
      <c r="L545" s="523"/>
    </row>
    <row r="546" spans="1:12" ht="38.25" x14ac:dyDescent="0.25">
      <c r="A546" s="526">
        <v>544</v>
      </c>
      <c r="B546" s="527" t="s">
        <v>2664</v>
      </c>
      <c r="C546" s="531" t="s">
        <v>3055</v>
      </c>
      <c r="D546" s="534" t="s">
        <v>577</v>
      </c>
      <c r="E546" s="534" t="s">
        <v>302</v>
      </c>
      <c r="F546" s="530" t="s">
        <v>3056</v>
      </c>
      <c r="G546" s="530" t="s">
        <v>2815</v>
      </c>
      <c r="H546" s="530" t="s">
        <v>3057</v>
      </c>
      <c r="I546" s="537" t="s">
        <v>3058</v>
      </c>
      <c r="J546" s="525">
        <v>1271.06</v>
      </c>
      <c r="K546" s="525"/>
      <c r="L546" s="523"/>
    </row>
    <row r="547" spans="1:12" ht="25.5" x14ac:dyDescent="0.25">
      <c r="A547" s="526">
        <v>545</v>
      </c>
      <c r="B547" s="527" t="s">
        <v>2664</v>
      </c>
      <c r="C547" s="531" t="s">
        <v>3059</v>
      </c>
      <c r="D547" s="534" t="s">
        <v>577</v>
      </c>
      <c r="E547" s="534" t="s">
        <v>302</v>
      </c>
      <c r="F547" s="530" t="s">
        <v>3060</v>
      </c>
      <c r="G547" s="530" t="s">
        <v>2815</v>
      </c>
      <c r="H547" s="530" t="s">
        <v>3049</v>
      </c>
      <c r="I547" s="537" t="s">
        <v>3058</v>
      </c>
      <c r="J547" s="525">
        <v>2500</v>
      </c>
      <c r="K547" s="525"/>
      <c r="L547" s="523"/>
    </row>
    <row r="548" spans="1:12" ht="25.5" x14ac:dyDescent="0.25">
      <c r="A548" s="526">
        <v>546</v>
      </c>
      <c r="B548" s="527" t="s">
        <v>2664</v>
      </c>
      <c r="C548" s="531" t="s">
        <v>3061</v>
      </c>
      <c r="D548" s="534" t="s">
        <v>577</v>
      </c>
      <c r="E548" s="534" t="s">
        <v>302</v>
      </c>
      <c r="F548" s="530" t="s">
        <v>3062</v>
      </c>
      <c r="G548" s="530" t="s">
        <v>3048</v>
      </c>
      <c r="H548" s="530" t="s">
        <v>3063</v>
      </c>
      <c r="I548" s="537" t="s">
        <v>3064</v>
      </c>
      <c r="J548" s="525">
        <v>2130</v>
      </c>
      <c r="K548" s="525"/>
      <c r="L548" s="523"/>
    </row>
    <row r="549" spans="1:12" ht="25.5" x14ac:dyDescent="0.25">
      <c r="A549" s="526">
        <v>547</v>
      </c>
      <c r="B549" s="527" t="s">
        <v>2664</v>
      </c>
      <c r="C549" s="531" t="s">
        <v>3065</v>
      </c>
      <c r="D549" s="534" t="s">
        <v>577</v>
      </c>
      <c r="E549" s="534" t="s">
        <v>302</v>
      </c>
      <c r="F549" s="530" t="s">
        <v>3066</v>
      </c>
      <c r="G549" s="530" t="s">
        <v>3067</v>
      </c>
      <c r="H549" s="530" t="s">
        <v>3068</v>
      </c>
      <c r="I549" s="537" t="s">
        <v>3069</v>
      </c>
      <c r="J549" s="525">
        <v>30000</v>
      </c>
      <c r="K549" s="525"/>
      <c r="L549" s="523"/>
    </row>
    <row r="550" spans="1:12" ht="25.5" x14ac:dyDescent="0.25">
      <c r="A550" s="526">
        <v>548</v>
      </c>
      <c r="B550" s="527" t="s">
        <v>2664</v>
      </c>
      <c r="C550" s="531" t="s">
        <v>3070</v>
      </c>
      <c r="D550" s="534" t="s">
        <v>577</v>
      </c>
      <c r="E550" s="534" t="s">
        <v>302</v>
      </c>
      <c r="F550" s="530" t="s">
        <v>3071</v>
      </c>
      <c r="G550" s="530" t="s">
        <v>2815</v>
      </c>
      <c r="H550" s="530" t="s">
        <v>3072</v>
      </c>
      <c r="I550" s="537" t="s">
        <v>3073</v>
      </c>
      <c r="J550" s="525">
        <v>1500</v>
      </c>
      <c r="K550" s="525"/>
      <c r="L550" s="523"/>
    </row>
    <row r="551" spans="1:12" ht="38.25" x14ac:dyDescent="0.25">
      <c r="A551" s="526">
        <v>549</v>
      </c>
      <c r="B551" s="527" t="s">
        <v>2664</v>
      </c>
      <c r="C551" s="531" t="s">
        <v>3041</v>
      </c>
      <c r="D551" s="534" t="s">
        <v>577</v>
      </c>
      <c r="E551" s="534" t="s">
        <v>302</v>
      </c>
      <c r="F551" s="530" t="s">
        <v>3074</v>
      </c>
      <c r="G551" s="530" t="s">
        <v>2815</v>
      </c>
      <c r="H551" s="530" t="s">
        <v>3075</v>
      </c>
      <c r="I551" s="537" t="s">
        <v>3076</v>
      </c>
      <c r="J551" s="525">
        <v>3754</v>
      </c>
      <c r="K551" s="525"/>
      <c r="L551" s="523"/>
    </row>
    <row r="552" spans="1:12" ht="38.25" x14ac:dyDescent="0.25">
      <c r="A552" s="526">
        <v>550</v>
      </c>
      <c r="B552" s="527" t="s">
        <v>2664</v>
      </c>
      <c r="C552" s="531" t="s">
        <v>3077</v>
      </c>
      <c r="D552" s="534" t="s">
        <v>577</v>
      </c>
      <c r="E552" s="534" t="s">
        <v>302</v>
      </c>
      <c r="F552" s="530" t="s">
        <v>3078</v>
      </c>
      <c r="G552" s="530" t="s">
        <v>3079</v>
      </c>
      <c r="H552" s="530" t="s">
        <v>3080</v>
      </c>
      <c r="I552" s="537" t="s">
        <v>3081</v>
      </c>
      <c r="J552" s="525">
        <v>124999.99</v>
      </c>
      <c r="K552" s="525"/>
      <c r="L552" s="523"/>
    </row>
    <row r="553" spans="1:12" ht="25.5" x14ac:dyDescent="0.25">
      <c r="A553" s="526">
        <v>551</v>
      </c>
      <c r="B553" s="527" t="s">
        <v>2664</v>
      </c>
      <c r="C553" s="531" t="s">
        <v>3082</v>
      </c>
      <c r="D553" s="534" t="s">
        <v>577</v>
      </c>
      <c r="E553" s="534" t="s">
        <v>302</v>
      </c>
      <c r="F553" s="530" t="s">
        <v>3083</v>
      </c>
      <c r="G553" s="530" t="s">
        <v>3033</v>
      </c>
      <c r="H553" s="530" t="s">
        <v>3084</v>
      </c>
      <c r="I553" s="537" t="s">
        <v>3085</v>
      </c>
      <c r="J553" s="525">
        <v>2220</v>
      </c>
      <c r="K553" s="525"/>
      <c r="L553" s="523"/>
    </row>
    <row r="554" spans="1:12" ht="25.5" x14ac:dyDescent="0.25">
      <c r="A554" s="526">
        <v>552</v>
      </c>
      <c r="B554" s="527" t="s">
        <v>2664</v>
      </c>
      <c r="C554" s="531" t="s">
        <v>3086</v>
      </c>
      <c r="D554" s="534" t="s">
        <v>577</v>
      </c>
      <c r="E554" s="534" t="s">
        <v>302</v>
      </c>
      <c r="F554" s="530" t="s">
        <v>3087</v>
      </c>
      <c r="G554" s="530" t="s">
        <v>3088</v>
      </c>
      <c r="H554" s="530" t="s">
        <v>3089</v>
      </c>
      <c r="I554" s="537" t="s">
        <v>3090</v>
      </c>
      <c r="J554" s="525">
        <v>3000</v>
      </c>
      <c r="K554" s="525"/>
      <c r="L554" s="523"/>
    </row>
    <row r="555" spans="1:12" ht="25.5" x14ac:dyDescent="0.25">
      <c r="A555" s="526">
        <v>553</v>
      </c>
      <c r="B555" s="527" t="s">
        <v>2664</v>
      </c>
      <c r="C555" s="531" t="s">
        <v>3086</v>
      </c>
      <c r="D555" s="534" t="s">
        <v>577</v>
      </c>
      <c r="E555" s="534" t="s">
        <v>302</v>
      </c>
      <c r="F555" s="530" t="s">
        <v>3091</v>
      </c>
      <c r="G555" s="530" t="s">
        <v>3088</v>
      </c>
      <c r="H555" s="530" t="s">
        <v>3092</v>
      </c>
      <c r="I555" s="537" t="s">
        <v>3090</v>
      </c>
      <c r="J555" s="525">
        <v>3000</v>
      </c>
      <c r="K555" s="525"/>
      <c r="L555" s="523"/>
    </row>
    <row r="556" spans="1:12" ht="38.25" x14ac:dyDescent="0.25">
      <c r="A556" s="526">
        <v>554</v>
      </c>
      <c r="B556" s="527" t="s">
        <v>2664</v>
      </c>
      <c r="C556" s="531" t="s">
        <v>3031</v>
      </c>
      <c r="D556" s="534" t="s">
        <v>577</v>
      </c>
      <c r="E556" s="534" t="s">
        <v>302</v>
      </c>
      <c r="F556" s="530" t="s">
        <v>3093</v>
      </c>
      <c r="G556" s="530" t="s">
        <v>3033</v>
      </c>
      <c r="H556" s="530" t="s">
        <v>3094</v>
      </c>
      <c r="I556" s="537" t="s">
        <v>3095</v>
      </c>
      <c r="J556" s="525">
        <v>12600</v>
      </c>
      <c r="K556" s="525"/>
      <c r="L556" s="523"/>
    </row>
    <row r="557" spans="1:12" ht="25.5" x14ac:dyDescent="0.25">
      <c r="A557" s="526">
        <v>555</v>
      </c>
      <c r="B557" s="527" t="s">
        <v>2664</v>
      </c>
      <c r="C557" s="531" t="s">
        <v>3012</v>
      </c>
      <c r="D557" s="534" t="s">
        <v>577</v>
      </c>
      <c r="E557" s="534" t="s">
        <v>302</v>
      </c>
      <c r="F557" s="530" t="s">
        <v>3096</v>
      </c>
      <c r="G557" s="530" t="s">
        <v>2739</v>
      </c>
      <c r="H557" s="530" t="s">
        <v>3097</v>
      </c>
      <c r="I557" s="537" t="s">
        <v>3098</v>
      </c>
      <c r="J557" s="525">
        <v>1070</v>
      </c>
      <c r="K557" s="525"/>
      <c r="L557" s="523"/>
    </row>
    <row r="558" spans="1:12" ht="63.75" x14ac:dyDescent="0.25">
      <c r="A558" s="526">
        <v>556</v>
      </c>
      <c r="B558" s="527" t="s">
        <v>2664</v>
      </c>
      <c r="C558" s="531" t="s">
        <v>3099</v>
      </c>
      <c r="D558" s="534" t="s">
        <v>577</v>
      </c>
      <c r="E558" s="534" t="s">
        <v>302</v>
      </c>
      <c r="F558" s="530" t="s">
        <v>3100</v>
      </c>
      <c r="G558" s="530" t="s">
        <v>3101</v>
      </c>
      <c r="H558" s="530" t="s">
        <v>3102</v>
      </c>
      <c r="I558" s="537" t="s">
        <v>3103</v>
      </c>
      <c r="J558" s="525">
        <v>7000</v>
      </c>
      <c r="K558" s="525"/>
      <c r="L558" s="523"/>
    </row>
    <row r="559" spans="1:12" ht="25.5" x14ac:dyDescent="0.25">
      <c r="A559" s="526">
        <v>557</v>
      </c>
      <c r="B559" s="527" t="s">
        <v>2664</v>
      </c>
      <c r="C559" s="531" t="s">
        <v>3104</v>
      </c>
      <c r="D559" s="534" t="s">
        <v>577</v>
      </c>
      <c r="E559" s="534" t="s">
        <v>302</v>
      </c>
      <c r="F559" s="530" t="s">
        <v>3105</v>
      </c>
      <c r="G559" s="530" t="s">
        <v>2730</v>
      </c>
      <c r="H559" s="530" t="s">
        <v>3106</v>
      </c>
      <c r="I559" s="537" t="s">
        <v>3107</v>
      </c>
      <c r="J559" s="525">
        <v>29126</v>
      </c>
      <c r="K559" s="525"/>
      <c r="L559" s="523"/>
    </row>
    <row r="560" spans="1:12" ht="25.5" x14ac:dyDescent="0.25">
      <c r="A560" s="543">
        <v>558</v>
      </c>
      <c r="B560" s="540" t="s">
        <v>3261</v>
      </c>
      <c r="C560" s="541" t="s">
        <v>418</v>
      </c>
      <c r="D560" s="551" t="s">
        <v>1318</v>
      </c>
      <c r="E560" s="551" t="s">
        <v>302</v>
      </c>
      <c r="F560" s="541" t="s">
        <v>3262</v>
      </c>
      <c r="G560" s="541" t="s">
        <v>3263</v>
      </c>
      <c r="H560" s="541" t="s">
        <v>3264</v>
      </c>
      <c r="I560" s="548" t="s">
        <v>326</v>
      </c>
      <c r="J560" s="553">
        <v>7032</v>
      </c>
      <c r="K560" s="540"/>
      <c r="L560" s="540"/>
    </row>
    <row r="561" spans="1:12" ht="25.5" x14ac:dyDescent="0.25">
      <c r="A561" s="543">
        <v>559</v>
      </c>
      <c r="B561" s="540" t="s">
        <v>3261</v>
      </c>
      <c r="C561" s="541" t="s">
        <v>418</v>
      </c>
      <c r="D561" s="551" t="s">
        <v>1318</v>
      </c>
      <c r="E561" s="551" t="s">
        <v>302</v>
      </c>
      <c r="F561" s="541" t="s">
        <v>3265</v>
      </c>
      <c r="G561" s="541" t="s">
        <v>3266</v>
      </c>
      <c r="H561" s="541" t="s">
        <v>3267</v>
      </c>
      <c r="I561" s="548" t="s">
        <v>326</v>
      </c>
      <c r="J561" s="553">
        <v>5267</v>
      </c>
      <c r="K561" s="543"/>
      <c r="L561" s="543"/>
    </row>
    <row r="562" spans="1:12" ht="38.25" x14ac:dyDescent="0.25">
      <c r="A562" s="543">
        <v>560</v>
      </c>
      <c r="B562" s="540" t="s">
        <v>3261</v>
      </c>
      <c r="C562" s="541" t="s">
        <v>418</v>
      </c>
      <c r="D562" s="551" t="s">
        <v>1318</v>
      </c>
      <c r="E562" s="551" t="s">
        <v>302</v>
      </c>
      <c r="F562" s="541" t="s">
        <v>3268</v>
      </c>
      <c r="G562" s="541" t="s">
        <v>3269</v>
      </c>
      <c r="H562" s="541" t="s">
        <v>3270</v>
      </c>
      <c r="I562" s="548" t="s">
        <v>326</v>
      </c>
      <c r="J562" s="553">
        <v>6630</v>
      </c>
      <c r="K562" s="543"/>
      <c r="L562" s="543"/>
    </row>
    <row r="563" spans="1:12" ht="25.5" x14ac:dyDescent="0.25">
      <c r="A563" s="543">
        <v>561</v>
      </c>
      <c r="B563" s="540" t="s">
        <v>3261</v>
      </c>
      <c r="C563" s="541" t="s">
        <v>418</v>
      </c>
      <c r="D563" s="551" t="s">
        <v>1318</v>
      </c>
      <c r="E563" s="551" t="s">
        <v>302</v>
      </c>
      <c r="F563" s="541" t="s">
        <v>3271</v>
      </c>
      <c r="G563" s="541" t="s">
        <v>3272</v>
      </c>
      <c r="H563" s="541" t="s">
        <v>3273</v>
      </c>
      <c r="I563" s="548" t="s">
        <v>326</v>
      </c>
      <c r="J563" s="553">
        <v>5995</v>
      </c>
      <c r="K563" s="543"/>
      <c r="L563" s="543"/>
    </row>
    <row r="564" spans="1:12" ht="38.25" x14ac:dyDescent="0.25">
      <c r="A564" s="543">
        <v>562</v>
      </c>
      <c r="B564" s="540" t="s">
        <v>3261</v>
      </c>
      <c r="C564" s="541" t="s">
        <v>418</v>
      </c>
      <c r="D564" s="551" t="s">
        <v>1318</v>
      </c>
      <c r="E564" s="551" t="s">
        <v>302</v>
      </c>
      <c r="F564" s="541" t="s">
        <v>3274</v>
      </c>
      <c r="G564" s="541" t="s">
        <v>3275</v>
      </c>
      <c r="H564" s="541" t="s">
        <v>3276</v>
      </c>
      <c r="I564" s="548" t="s">
        <v>434</v>
      </c>
      <c r="J564" s="553">
        <v>11173</v>
      </c>
      <c r="K564" s="543"/>
      <c r="L564" s="543"/>
    </row>
    <row r="565" spans="1:12" ht="25.5" x14ac:dyDescent="0.25">
      <c r="A565" s="543">
        <v>563</v>
      </c>
      <c r="B565" s="540"/>
      <c r="C565" s="541" t="s">
        <v>418</v>
      </c>
      <c r="D565" s="551" t="s">
        <v>1318</v>
      </c>
      <c r="E565" s="551" t="s">
        <v>302</v>
      </c>
      <c r="F565" s="541" t="s">
        <v>3277</v>
      </c>
      <c r="G565" s="541" t="s">
        <v>3278</v>
      </c>
      <c r="H565" s="541" t="s">
        <v>3279</v>
      </c>
      <c r="I565" s="548" t="s">
        <v>434</v>
      </c>
      <c r="J565" s="553">
        <v>8657</v>
      </c>
      <c r="K565" s="543"/>
      <c r="L565" s="543"/>
    </row>
    <row r="566" spans="1:12" ht="38.25" x14ac:dyDescent="0.25">
      <c r="A566" s="543">
        <v>564</v>
      </c>
      <c r="B566" s="540" t="s">
        <v>3261</v>
      </c>
      <c r="C566" s="541" t="s">
        <v>418</v>
      </c>
      <c r="D566" s="551" t="s">
        <v>1318</v>
      </c>
      <c r="E566" s="551" t="s">
        <v>302</v>
      </c>
      <c r="F566" s="541" t="s">
        <v>3280</v>
      </c>
      <c r="G566" s="541" t="s">
        <v>3281</v>
      </c>
      <c r="H566" s="541" t="s">
        <v>3282</v>
      </c>
      <c r="I566" s="548" t="s">
        <v>434</v>
      </c>
      <c r="J566" s="553">
        <v>7135</v>
      </c>
      <c r="K566" s="543"/>
      <c r="L566" s="543"/>
    </row>
    <row r="567" spans="1:12" ht="38.25" x14ac:dyDescent="0.25">
      <c r="A567" s="543">
        <v>565</v>
      </c>
      <c r="B567" s="540" t="s">
        <v>3261</v>
      </c>
      <c r="C567" s="541" t="s">
        <v>300</v>
      </c>
      <c r="D567" s="551" t="s">
        <v>1318</v>
      </c>
      <c r="E567" s="551" t="s">
        <v>302</v>
      </c>
      <c r="F567" s="541" t="s">
        <v>3283</v>
      </c>
      <c r="G567" s="541" t="s">
        <v>3284</v>
      </c>
      <c r="H567" s="541" t="s">
        <v>3285</v>
      </c>
      <c r="I567" s="548" t="s">
        <v>326</v>
      </c>
      <c r="J567" s="553">
        <v>13927</v>
      </c>
      <c r="K567" s="543"/>
      <c r="L567" s="543"/>
    </row>
    <row r="568" spans="1:12" ht="38.25" x14ac:dyDescent="0.25">
      <c r="A568" s="543">
        <v>566</v>
      </c>
      <c r="B568" s="540" t="s">
        <v>3261</v>
      </c>
      <c r="C568" s="541" t="s">
        <v>300</v>
      </c>
      <c r="D568" s="551" t="s">
        <v>1318</v>
      </c>
      <c r="E568" s="551" t="s">
        <v>302</v>
      </c>
      <c r="F568" s="541" t="s">
        <v>3286</v>
      </c>
      <c r="G568" s="541" t="s">
        <v>3287</v>
      </c>
      <c r="H568" s="541" t="s">
        <v>3288</v>
      </c>
      <c r="I568" s="548" t="s">
        <v>393</v>
      </c>
      <c r="J568" s="553">
        <v>2385</v>
      </c>
      <c r="K568" s="543"/>
      <c r="L568" s="543"/>
    </row>
    <row r="569" spans="1:12" ht="51" x14ac:dyDescent="0.25">
      <c r="A569" s="543">
        <v>567</v>
      </c>
      <c r="B569" s="540" t="s">
        <v>3261</v>
      </c>
      <c r="C569" s="541" t="s">
        <v>300</v>
      </c>
      <c r="D569" s="551" t="s">
        <v>1318</v>
      </c>
      <c r="E569" s="551" t="s">
        <v>302</v>
      </c>
      <c r="F569" s="541" t="s">
        <v>3289</v>
      </c>
      <c r="G569" s="541" t="s">
        <v>3290</v>
      </c>
      <c r="H569" s="541" t="s">
        <v>3291</v>
      </c>
      <c r="I569" s="548" t="s">
        <v>393</v>
      </c>
      <c r="J569" s="553">
        <v>2846</v>
      </c>
      <c r="K569" s="543"/>
      <c r="L569" s="543"/>
    </row>
    <row r="570" spans="1:12" ht="63.75" x14ac:dyDescent="0.25">
      <c r="A570" s="543">
        <v>568</v>
      </c>
      <c r="B570" s="540" t="s">
        <v>3261</v>
      </c>
      <c r="C570" s="544" t="s">
        <v>3292</v>
      </c>
      <c r="D570" s="552" t="s">
        <v>301</v>
      </c>
      <c r="E570" s="552" t="s">
        <v>541</v>
      </c>
      <c r="F570" s="549" t="s">
        <v>3293</v>
      </c>
      <c r="G570" s="544" t="s">
        <v>3294</v>
      </c>
      <c r="H570" s="544" t="s">
        <v>3295</v>
      </c>
      <c r="I570" s="550" t="s">
        <v>3296</v>
      </c>
      <c r="J570" s="553">
        <v>56182</v>
      </c>
      <c r="K570" s="543"/>
      <c r="L570" s="543"/>
    </row>
    <row r="571" spans="1:12" ht="38.25" x14ac:dyDescent="0.25">
      <c r="A571" s="543">
        <v>569</v>
      </c>
      <c r="B571" s="540" t="s">
        <v>3261</v>
      </c>
      <c r="C571" s="544" t="s">
        <v>3297</v>
      </c>
      <c r="D571" s="552" t="s">
        <v>301</v>
      </c>
      <c r="E571" s="552" t="s">
        <v>541</v>
      </c>
      <c r="F571" s="549" t="s">
        <v>3298</v>
      </c>
      <c r="G571" s="544" t="s">
        <v>3284</v>
      </c>
      <c r="H571" s="544" t="s">
        <v>3299</v>
      </c>
      <c r="I571" s="550" t="s">
        <v>3296</v>
      </c>
      <c r="J571" s="553">
        <v>39964.36</v>
      </c>
      <c r="K571" s="543"/>
      <c r="L571" s="543"/>
    </row>
    <row r="572" spans="1:12" ht="25.5" x14ac:dyDescent="0.25">
      <c r="A572" s="543">
        <v>570</v>
      </c>
      <c r="B572" s="540" t="s">
        <v>3261</v>
      </c>
      <c r="C572" s="544" t="s">
        <v>3300</v>
      </c>
      <c r="D572" s="552" t="s">
        <v>301</v>
      </c>
      <c r="E572" s="552" t="s">
        <v>541</v>
      </c>
      <c r="F572" s="549" t="s">
        <v>3301</v>
      </c>
      <c r="G572" s="544" t="s">
        <v>3302</v>
      </c>
      <c r="H572" s="544" t="s">
        <v>3303</v>
      </c>
      <c r="I572" s="550" t="s">
        <v>3296</v>
      </c>
      <c r="J572" s="553">
        <v>21858.400000000001</v>
      </c>
      <c r="K572" s="543"/>
      <c r="L572" s="543"/>
    </row>
    <row r="573" spans="1:12" ht="38.25" x14ac:dyDescent="0.25">
      <c r="A573" s="543">
        <v>571</v>
      </c>
      <c r="B573" s="540" t="s">
        <v>3261</v>
      </c>
      <c r="C573" s="544" t="s">
        <v>3304</v>
      </c>
      <c r="D573" s="552" t="s">
        <v>301</v>
      </c>
      <c r="E573" s="552" t="s">
        <v>541</v>
      </c>
      <c r="F573" s="549" t="s">
        <v>3305</v>
      </c>
      <c r="G573" s="544" t="s">
        <v>3306</v>
      </c>
      <c r="H573" s="544" t="s">
        <v>3307</v>
      </c>
      <c r="I573" s="550" t="s">
        <v>3296</v>
      </c>
      <c r="J573" s="553">
        <v>80459.899999999994</v>
      </c>
      <c r="K573" s="543"/>
      <c r="L573" s="543"/>
    </row>
    <row r="574" spans="1:12" ht="51" x14ac:dyDescent="0.25">
      <c r="A574" s="543">
        <v>572</v>
      </c>
      <c r="B574" s="540" t="s">
        <v>3261</v>
      </c>
      <c r="C574" s="544" t="s">
        <v>3308</v>
      </c>
      <c r="D574" s="552" t="s">
        <v>541</v>
      </c>
      <c r="E574" s="552" t="s">
        <v>302</v>
      </c>
      <c r="F574" s="549" t="s">
        <v>3309</v>
      </c>
      <c r="G574" s="544" t="s">
        <v>3281</v>
      </c>
      <c r="H574" s="547" t="s">
        <v>3310</v>
      </c>
      <c r="I574" s="550">
        <v>2023</v>
      </c>
      <c r="J574" s="553">
        <v>8400</v>
      </c>
      <c r="K574" s="543"/>
      <c r="L574" s="543"/>
    </row>
    <row r="575" spans="1:12" ht="38.25" x14ac:dyDescent="0.25">
      <c r="A575" s="543">
        <v>573</v>
      </c>
      <c r="B575" s="540" t="s">
        <v>3311</v>
      </c>
      <c r="C575" s="544" t="s">
        <v>3312</v>
      </c>
      <c r="D575" s="552" t="s">
        <v>541</v>
      </c>
      <c r="E575" s="552" t="s">
        <v>302</v>
      </c>
      <c r="F575" s="549" t="s">
        <v>3313</v>
      </c>
      <c r="G575" s="544" t="s">
        <v>3314</v>
      </c>
      <c r="H575" s="544" t="s">
        <v>3315</v>
      </c>
      <c r="I575" s="550">
        <v>2023</v>
      </c>
      <c r="J575" s="553">
        <v>1260</v>
      </c>
      <c r="K575" s="543"/>
      <c r="L575" s="543"/>
    </row>
    <row r="576" spans="1:12" ht="25.5" x14ac:dyDescent="0.25">
      <c r="A576" s="600">
        <v>574</v>
      </c>
      <c r="B576" s="583" t="s">
        <v>3997</v>
      </c>
      <c r="C576" s="587" t="s">
        <v>5414</v>
      </c>
      <c r="D576" s="606" t="s">
        <v>1318</v>
      </c>
      <c r="E576" s="606" t="s">
        <v>1319</v>
      </c>
      <c r="F576" s="584" t="s">
        <v>3999</v>
      </c>
      <c r="G576" s="586" t="s">
        <v>4000</v>
      </c>
      <c r="H576" s="586" t="s">
        <v>4001</v>
      </c>
      <c r="I576" s="616" t="s">
        <v>4002</v>
      </c>
      <c r="J576" s="621">
        <v>10055.370000000001</v>
      </c>
      <c r="K576" s="463"/>
      <c r="L576" s="614"/>
    </row>
    <row r="577" spans="1:12" ht="51" x14ac:dyDescent="0.25">
      <c r="A577" s="600">
        <v>575</v>
      </c>
      <c r="B577" s="583" t="s">
        <v>3997</v>
      </c>
      <c r="C577" s="587" t="s">
        <v>5414</v>
      </c>
      <c r="D577" s="606" t="s">
        <v>1318</v>
      </c>
      <c r="E577" s="606" t="s">
        <v>1319</v>
      </c>
      <c r="F577" s="584" t="s">
        <v>4003</v>
      </c>
      <c r="G577" s="586" t="s">
        <v>4004</v>
      </c>
      <c r="H577" s="586" t="s">
        <v>4005</v>
      </c>
      <c r="I577" s="616" t="s">
        <v>4002</v>
      </c>
      <c r="J577" s="621">
        <v>16390</v>
      </c>
      <c r="K577" s="621"/>
      <c r="L577" s="614"/>
    </row>
    <row r="578" spans="1:12" ht="56.25" x14ac:dyDescent="0.25">
      <c r="A578" s="600">
        <v>576</v>
      </c>
      <c r="B578" s="583" t="s">
        <v>3997</v>
      </c>
      <c r="C578" s="587" t="s">
        <v>5414</v>
      </c>
      <c r="D578" s="606" t="s">
        <v>1318</v>
      </c>
      <c r="E578" s="606" t="s">
        <v>1319</v>
      </c>
      <c r="F578" s="584" t="s">
        <v>4006</v>
      </c>
      <c r="G578" s="586" t="s">
        <v>4007</v>
      </c>
      <c r="H578" s="586" t="s">
        <v>4008</v>
      </c>
      <c r="I578" s="616" t="s">
        <v>4002</v>
      </c>
      <c r="J578" s="621">
        <v>17182.23</v>
      </c>
      <c r="K578" s="621"/>
      <c r="L578" s="613" t="s">
        <v>4009</v>
      </c>
    </row>
    <row r="579" spans="1:12" ht="63.75" x14ac:dyDescent="0.25">
      <c r="A579" s="600">
        <v>577</v>
      </c>
      <c r="B579" s="583" t="s">
        <v>3997</v>
      </c>
      <c r="C579" s="587" t="s">
        <v>5414</v>
      </c>
      <c r="D579" s="606" t="s">
        <v>1318</v>
      </c>
      <c r="E579" s="606" t="s">
        <v>1319</v>
      </c>
      <c r="F579" s="588" t="s">
        <v>4010</v>
      </c>
      <c r="G579" s="587" t="s">
        <v>4011</v>
      </c>
      <c r="H579" s="587" t="s">
        <v>4012</v>
      </c>
      <c r="I579" s="616" t="s">
        <v>4002</v>
      </c>
      <c r="J579" s="621">
        <v>6133.47</v>
      </c>
      <c r="K579" s="621"/>
      <c r="L579" s="613" t="s">
        <v>4013</v>
      </c>
    </row>
    <row r="580" spans="1:12" ht="25.5" x14ac:dyDescent="0.25">
      <c r="A580" s="600">
        <v>578</v>
      </c>
      <c r="B580" s="583" t="s">
        <v>3997</v>
      </c>
      <c r="C580" s="587" t="s">
        <v>5415</v>
      </c>
      <c r="D580" s="606" t="s">
        <v>1318</v>
      </c>
      <c r="E580" s="606" t="s">
        <v>1319</v>
      </c>
      <c r="F580" s="589" t="s">
        <v>4014</v>
      </c>
      <c r="G580" s="589" t="s">
        <v>4015</v>
      </c>
      <c r="H580" s="589" t="s">
        <v>4016</v>
      </c>
      <c r="I580" s="617" t="s">
        <v>326</v>
      </c>
      <c r="J580" s="621">
        <v>2500</v>
      </c>
      <c r="K580" s="621"/>
      <c r="L580" s="613"/>
    </row>
    <row r="581" spans="1:12" ht="33.75" x14ac:dyDescent="0.25">
      <c r="A581" s="600">
        <v>579</v>
      </c>
      <c r="B581" s="583" t="s">
        <v>3997</v>
      </c>
      <c r="C581" s="587" t="s">
        <v>5414</v>
      </c>
      <c r="D581" s="606" t="s">
        <v>1318</v>
      </c>
      <c r="E581" s="606" t="s">
        <v>1319</v>
      </c>
      <c r="F581" s="586" t="s">
        <v>4017</v>
      </c>
      <c r="G581" s="586" t="s">
        <v>4018</v>
      </c>
      <c r="H581" s="586" t="s">
        <v>4019</v>
      </c>
      <c r="I581" s="617" t="s">
        <v>4020</v>
      </c>
      <c r="J581" s="621">
        <v>43720</v>
      </c>
      <c r="K581" s="621"/>
      <c r="L581" s="613" t="s">
        <v>4021</v>
      </c>
    </row>
    <row r="582" spans="1:12" ht="38.25" x14ac:dyDescent="0.25">
      <c r="A582" s="600">
        <v>580</v>
      </c>
      <c r="B582" s="583" t="s">
        <v>3997</v>
      </c>
      <c r="C582" s="587" t="s">
        <v>5414</v>
      </c>
      <c r="D582" s="606" t="s">
        <v>1318</v>
      </c>
      <c r="E582" s="606" t="s">
        <v>1319</v>
      </c>
      <c r="F582" s="586" t="s">
        <v>4022</v>
      </c>
      <c r="G582" s="586" t="s">
        <v>4023</v>
      </c>
      <c r="H582" s="586" t="s">
        <v>4024</v>
      </c>
      <c r="I582" s="617" t="s">
        <v>4020</v>
      </c>
      <c r="J582" s="621">
        <v>40000</v>
      </c>
      <c r="K582" s="621"/>
      <c r="L582" s="613" t="s">
        <v>4025</v>
      </c>
    </row>
    <row r="583" spans="1:12" ht="38.25" x14ac:dyDescent="0.25">
      <c r="A583" s="600">
        <v>581</v>
      </c>
      <c r="B583" s="583" t="s">
        <v>3997</v>
      </c>
      <c r="C583" s="587" t="s">
        <v>5414</v>
      </c>
      <c r="D583" s="606" t="s">
        <v>1318</v>
      </c>
      <c r="E583" s="606" t="s">
        <v>1319</v>
      </c>
      <c r="F583" s="586" t="s">
        <v>4026</v>
      </c>
      <c r="G583" s="586" t="s">
        <v>4027</v>
      </c>
      <c r="H583" s="586" t="s">
        <v>4028</v>
      </c>
      <c r="I583" s="617" t="s">
        <v>4020</v>
      </c>
      <c r="J583" s="621">
        <v>37509</v>
      </c>
      <c r="K583" s="621"/>
      <c r="L583" s="613" t="s">
        <v>4029</v>
      </c>
    </row>
    <row r="584" spans="1:12" ht="51" x14ac:dyDescent="0.25">
      <c r="A584" s="600">
        <v>582</v>
      </c>
      <c r="B584" s="583" t="s">
        <v>3997</v>
      </c>
      <c r="C584" s="587" t="s">
        <v>5415</v>
      </c>
      <c r="D584" s="606" t="s">
        <v>1318</v>
      </c>
      <c r="E584" s="606" t="s">
        <v>1319</v>
      </c>
      <c r="F584" s="587" t="s">
        <v>4030</v>
      </c>
      <c r="G584" s="587" t="s">
        <v>4031</v>
      </c>
      <c r="H584" s="590" t="s">
        <v>4032</v>
      </c>
      <c r="I584" s="617" t="s">
        <v>1486</v>
      </c>
      <c r="J584" s="621">
        <v>6900</v>
      </c>
      <c r="K584" s="621"/>
      <c r="L584" s="613"/>
    </row>
    <row r="585" spans="1:12" ht="51" x14ac:dyDescent="0.25">
      <c r="A585" s="600">
        <v>583</v>
      </c>
      <c r="B585" s="583" t="s">
        <v>3997</v>
      </c>
      <c r="C585" s="587" t="s">
        <v>5414</v>
      </c>
      <c r="D585" s="606" t="s">
        <v>1318</v>
      </c>
      <c r="E585" s="606" t="s">
        <v>1319</v>
      </c>
      <c r="F585" s="587" t="s">
        <v>4033</v>
      </c>
      <c r="G585" s="591" t="s">
        <v>4034</v>
      </c>
      <c r="H585" s="591" t="s">
        <v>4035</v>
      </c>
      <c r="I585" s="617" t="s">
        <v>4036</v>
      </c>
      <c r="J585" s="621">
        <v>79034</v>
      </c>
      <c r="K585" s="621"/>
      <c r="L585" s="613"/>
    </row>
    <row r="586" spans="1:12" ht="51" x14ac:dyDescent="0.25">
      <c r="A586" s="600">
        <v>584</v>
      </c>
      <c r="B586" s="583" t="s">
        <v>3997</v>
      </c>
      <c r="C586" s="587" t="s">
        <v>5414</v>
      </c>
      <c r="D586" s="606" t="s">
        <v>1318</v>
      </c>
      <c r="E586" s="606" t="s">
        <v>1319</v>
      </c>
      <c r="F586" s="587" t="s">
        <v>4037</v>
      </c>
      <c r="G586" s="592" t="s">
        <v>4038</v>
      </c>
      <c r="H586" s="592" t="s">
        <v>4039</v>
      </c>
      <c r="I586" s="617" t="s">
        <v>4036</v>
      </c>
      <c r="J586" s="621">
        <v>37186</v>
      </c>
      <c r="K586" s="621"/>
      <c r="L586" s="613" t="s">
        <v>4040</v>
      </c>
    </row>
    <row r="587" spans="1:12" ht="38.25" x14ac:dyDescent="0.25">
      <c r="A587" s="600">
        <v>585</v>
      </c>
      <c r="B587" s="583" t="s">
        <v>3997</v>
      </c>
      <c r="C587" s="587" t="s">
        <v>5414</v>
      </c>
      <c r="D587" s="606" t="s">
        <v>1318</v>
      </c>
      <c r="E587" s="606" t="s">
        <v>1319</v>
      </c>
      <c r="F587" s="587" t="s">
        <v>4041</v>
      </c>
      <c r="G587" s="592" t="s">
        <v>4042</v>
      </c>
      <c r="H587" s="592" t="s">
        <v>4043</v>
      </c>
      <c r="I587" s="617" t="s">
        <v>4036</v>
      </c>
      <c r="J587" s="621">
        <v>40000</v>
      </c>
      <c r="K587" s="621"/>
      <c r="L587" s="613" t="s">
        <v>4044</v>
      </c>
    </row>
    <row r="588" spans="1:12" ht="38.25" x14ac:dyDescent="0.25">
      <c r="A588" s="600">
        <v>586</v>
      </c>
      <c r="B588" s="583" t="s">
        <v>3997</v>
      </c>
      <c r="C588" s="587" t="s">
        <v>5414</v>
      </c>
      <c r="D588" s="606" t="s">
        <v>1318</v>
      </c>
      <c r="E588" s="606" t="s">
        <v>1319</v>
      </c>
      <c r="F588" s="586" t="s">
        <v>4045</v>
      </c>
      <c r="G588" s="592" t="s">
        <v>4046</v>
      </c>
      <c r="H588" s="592" t="s">
        <v>4047</v>
      </c>
      <c r="I588" s="617" t="s">
        <v>4036</v>
      </c>
      <c r="J588" s="621">
        <v>42780</v>
      </c>
      <c r="K588" s="621"/>
      <c r="L588" s="613"/>
    </row>
    <row r="589" spans="1:12" ht="38.25" x14ac:dyDescent="0.25">
      <c r="A589" s="600">
        <v>587</v>
      </c>
      <c r="B589" s="583" t="s">
        <v>3997</v>
      </c>
      <c r="C589" s="587" t="s">
        <v>5414</v>
      </c>
      <c r="D589" s="606" t="s">
        <v>1318</v>
      </c>
      <c r="E589" s="606" t="s">
        <v>1319</v>
      </c>
      <c r="F589" s="593" t="s">
        <v>4048</v>
      </c>
      <c r="G589" s="593" t="s">
        <v>4049</v>
      </c>
      <c r="H589" s="593" t="s">
        <v>4050</v>
      </c>
      <c r="I589" s="617" t="s">
        <v>377</v>
      </c>
      <c r="J589" s="621">
        <v>31733</v>
      </c>
      <c r="K589" s="621"/>
      <c r="L589" s="613"/>
    </row>
    <row r="590" spans="1:12" ht="38.25" x14ac:dyDescent="0.25">
      <c r="A590" s="600">
        <v>588</v>
      </c>
      <c r="B590" s="583" t="s">
        <v>3997</v>
      </c>
      <c r="C590" s="587" t="s">
        <v>3998</v>
      </c>
      <c r="D590" s="606" t="s">
        <v>1318</v>
      </c>
      <c r="E590" s="606" t="s">
        <v>1319</v>
      </c>
      <c r="F590" s="591" t="s">
        <v>4051</v>
      </c>
      <c r="G590" s="591" t="s">
        <v>4052</v>
      </c>
      <c r="H590" s="594" t="s">
        <v>4053</v>
      </c>
      <c r="I590" s="617" t="s">
        <v>4054</v>
      </c>
      <c r="J590" s="621">
        <v>14298</v>
      </c>
      <c r="K590" s="621"/>
      <c r="L590" s="613" t="s">
        <v>4055</v>
      </c>
    </row>
    <row r="591" spans="1:12" ht="38.25" x14ac:dyDescent="0.25">
      <c r="A591" s="600">
        <v>589</v>
      </c>
      <c r="B591" s="583" t="s">
        <v>3997</v>
      </c>
      <c r="C591" s="587" t="s">
        <v>5414</v>
      </c>
      <c r="D591" s="606" t="s">
        <v>1318</v>
      </c>
      <c r="E591" s="606" t="s">
        <v>1319</v>
      </c>
      <c r="F591" s="586" t="s">
        <v>1906</v>
      </c>
      <c r="G591" s="586" t="s">
        <v>4056</v>
      </c>
      <c r="H591" s="586" t="s">
        <v>4057</v>
      </c>
      <c r="I591" s="617" t="s">
        <v>4020</v>
      </c>
      <c r="J591" s="621">
        <v>16917</v>
      </c>
      <c r="K591" s="621"/>
      <c r="L591" s="614"/>
    </row>
    <row r="592" spans="1:12" ht="25.5" x14ac:dyDescent="0.25">
      <c r="A592" s="600">
        <v>590</v>
      </c>
      <c r="B592" s="583" t="s">
        <v>3997</v>
      </c>
      <c r="C592" s="587" t="s">
        <v>5414</v>
      </c>
      <c r="D592" s="606" t="s">
        <v>1318</v>
      </c>
      <c r="E592" s="606" t="s">
        <v>1319</v>
      </c>
      <c r="F592" s="587" t="s">
        <v>1903</v>
      </c>
      <c r="G592" s="587" t="s">
        <v>4058</v>
      </c>
      <c r="H592" s="587" t="s">
        <v>4059</v>
      </c>
      <c r="I592" s="617" t="s">
        <v>4020</v>
      </c>
      <c r="J592" s="621">
        <v>7505</v>
      </c>
      <c r="K592" s="621"/>
      <c r="L592" s="614"/>
    </row>
    <row r="593" spans="1:12" ht="38.25" x14ac:dyDescent="0.25">
      <c r="A593" s="600">
        <v>591</v>
      </c>
      <c r="B593" s="583" t="s">
        <v>3997</v>
      </c>
      <c r="C593" s="587" t="s">
        <v>5414</v>
      </c>
      <c r="D593" s="606" t="s">
        <v>1318</v>
      </c>
      <c r="E593" s="606" t="s">
        <v>1319</v>
      </c>
      <c r="F593" s="596" t="s">
        <v>4060</v>
      </c>
      <c r="G593" s="597" t="s">
        <v>4061</v>
      </c>
      <c r="H593" s="597" t="s">
        <v>4062</v>
      </c>
      <c r="I593" s="617" t="s">
        <v>1829</v>
      </c>
      <c r="J593" s="621">
        <v>16000</v>
      </c>
      <c r="K593" s="621"/>
      <c r="L593" s="614"/>
    </row>
    <row r="594" spans="1:12" ht="38.25" x14ac:dyDescent="0.25">
      <c r="A594" s="600">
        <v>592</v>
      </c>
      <c r="B594" s="583" t="s">
        <v>3997</v>
      </c>
      <c r="C594" s="595" t="s">
        <v>3998</v>
      </c>
      <c r="D594" s="606" t="s">
        <v>1318</v>
      </c>
      <c r="E594" s="606" t="s">
        <v>1319</v>
      </c>
      <c r="F594" s="596" t="s">
        <v>4063</v>
      </c>
      <c r="G594" s="597" t="s">
        <v>4064</v>
      </c>
      <c r="H594" s="597" t="s">
        <v>4065</v>
      </c>
      <c r="I594" s="617" t="s">
        <v>4036</v>
      </c>
      <c r="J594" s="621">
        <v>15012</v>
      </c>
      <c r="K594" s="621"/>
      <c r="L594" s="614"/>
    </row>
    <row r="595" spans="1:12" ht="38.25" x14ac:dyDescent="0.25">
      <c r="A595" s="600">
        <v>593</v>
      </c>
      <c r="B595" s="583" t="s">
        <v>3997</v>
      </c>
      <c r="C595" s="587" t="s">
        <v>5414</v>
      </c>
      <c r="D595" s="606" t="s">
        <v>1318</v>
      </c>
      <c r="E595" s="606" t="s">
        <v>1319</v>
      </c>
      <c r="F595" s="596" t="s">
        <v>2787</v>
      </c>
      <c r="G595" s="597" t="s">
        <v>4066</v>
      </c>
      <c r="H595" s="597" t="s">
        <v>4067</v>
      </c>
      <c r="I595" s="617" t="s">
        <v>4036</v>
      </c>
      <c r="J595" s="621">
        <v>6263</v>
      </c>
      <c r="K595" s="621"/>
      <c r="L595" s="614"/>
    </row>
    <row r="596" spans="1:12" ht="25.5" x14ac:dyDescent="0.25">
      <c r="A596" s="600">
        <v>594</v>
      </c>
      <c r="B596" s="583" t="s">
        <v>3997</v>
      </c>
      <c r="C596" s="587" t="s">
        <v>5416</v>
      </c>
      <c r="D596" s="606" t="s">
        <v>1318</v>
      </c>
      <c r="E596" s="606" t="s">
        <v>1319</v>
      </c>
      <c r="F596" s="598" t="s">
        <v>4068</v>
      </c>
      <c r="G596" s="587" t="s">
        <v>4069</v>
      </c>
      <c r="H596" s="599" t="s">
        <v>4070</v>
      </c>
      <c r="I596" s="617" t="s">
        <v>1829</v>
      </c>
      <c r="J596" s="621">
        <v>9704</v>
      </c>
      <c r="K596" s="621"/>
      <c r="L596" s="614"/>
    </row>
    <row r="597" spans="1:12" ht="38.25" x14ac:dyDescent="0.25">
      <c r="A597" s="600">
        <v>595</v>
      </c>
      <c r="B597" s="583" t="s">
        <v>3997</v>
      </c>
      <c r="C597" s="587" t="s">
        <v>5414</v>
      </c>
      <c r="D597" s="606" t="s">
        <v>1318</v>
      </c>
      <c r="E597" s="606" t="s">
        <v>1319</v>
      </c>
      <c r="F597" s="596" t="s">
        <v>4071</v>
      </c>
      <c r="G597" s="597" t="s">
        <v>4072</v>
      </c>
      <c r="H597" s="597" t="s">
        <v>4073</v>
      </c>
      <c r="I597" s="617" t="s">
        <v>4036</v>
      </c>
      <c r="J597" s="621">
        <v>8630</v>
      </c>
      <c r="K597" s="621"/>
      <c r="L597" s="614"/>
    </row>
    <row r="598" spans="1:12" ht="51" x14ac:dyDescent="0.25">
      <c r="A598" s="600">
        <v>596</v>
      </c>
      <c r="B598" s="583" t="s">
        <v>3997</v>
      </c>
      <c r="C598" s="597" t="s">
        <v>418</v>
      </c>
      <c r="D598" s="606" t="s">
        <v>1318</v>
      </c>
      <c r="E598" s="606" t="s">
        <v>1319</v>
      </c>
      <c r="F598" s="596" t="s">
        <v>4074</v>
      </c>
      <c r="G598" s="597" t="s">
        <v>4075</v>
      </c>
      <c r="H598" s="597" t="s">
        <v>4076</v>
      </c>
      <c r="I598" s="618" t="s">
        <v>326</v>
      </c>
      <c r="J598" s="621">
        <v>12736</v>
      </c>
      <c r="K598" s="621"/>
      <c r="L598" s="614"/>
    </row>
    <row r="599" spans="1:12" ht="63.75" x14ac:dyDescent="0.25">
      <c r="A599" s="600">
        <v>597</v>
      </c>
      <c r="B599" s="583" t="s">
        <v>3997</v>
      </c>
      <c r="C599" s="597" t="s">
        <v>418</v>
      </c>
      <c r="D599" s="606" t="s">
        <v>1318</v>
      </c>
      <c r="E599" s="606" t="s">
        <v>1319</v>
      </c>
      <c r="F599" s="596" t="s">
        <v>4077</v>
      </c>
      <c r="G599" s="597" t="s">
        <v>4078</v>
      </c>
      <c r="H599" s="597" t="s">
        <v>4079</v>
      </c>
      <c r="I599" s="618" t="s">
        <v>326</v>
      </c>
      <c r="J599" s="621">
        <v>11898</v>
      </c>
      <c r="K599" s="621"/>
      <c r="L599" s="614"/>
    </row>
    <row r="600" spans="1:12" ht="38.25" x14ac:dyDescent="0.25">
      <c r="A600" s="600">
        <v>598</v>
      </c>
      <c r="B600" s="583" t="s">
        <v>3997</v>
      </c>
      <c r="C600" s="597" t="s">
        <v>418</v>
      </c>
      <c r="D600" s="606" t="s">
        <v>1318</v>
      </c>
      <c r="E600" s="606" t="s">
        <v>1319</v>
      </c>
      <c r="F600" s="596" t="s">
        <v>4080</v>
      </c>
      <c r="G600" s="597" t="s">
        <v>4081</v>
      </c>
      <c r="H600" s="597" t="s">
        <v>4082</v>
      </c>
      <c r="I600" s="618" t="s">
        <v>326</v>
      </c>
      <c r="J600" s="621">
        <v>4135</v>
      </c>
      <c r="K600" s="621"/>
      <c r="L600" s="614"/>
    </row>
    <row r="601" spans="1:12" ht="38.25" x14ac:dyDescent="0.25">
      <c r="A601" s="600">
        <v>599</v>
      </c>
      <c r="B601" s="583" t="s">
        <v>3997</v>
      </c>
      <c r="C601" s="597" t="s">
        <v>418</v>
      </c>
      <c r="D601" s="606" t="s">
        <v>1318</v>
      </c>
      <c r="E601" s="606" t="s">
        <v>1319</v>
      </c>
      <c r="F601" s="596" t="s">
        <v>4083</v>
      </c>
      <c r="G601" s="597" t="s">
        <v>4084</v>
      </c>
      <c r="H601" s="597" t="s">
        <v>4085</v>
      </c>
      <c r="I601" s="618" t="s">
        <v>326</v>
      </c>
      <c r="J601" s="621">
        <v>10222</v>
      </c>
      <c r="K601" s="621"/>
      <c r="L601" s="614"/>
    </row>
    <row r="602" spans="1:12" ht="38.25" x14ac:dyDescent="0.25">
      <c r="A602" s="600">
        <v>600</v>
      </c>
      <c r="B602" s="583" t="s">
        <v>3997</v>
      </c>
      <c r="C602" s="597" t="s">
        <v>418</v>
      </c>
      <c r="D602" s="606" t="s">
        <v>1318</v>
      </c>
      <c r="E602" s="606" t="s">
        <v>1319</v>
      </c>
      <c r="F602" s="596" t="s">
        <v>4086</v>
      </c>
      <c r="G602" s="597" t="s">
        <v>4087</v>
      </c>
      <c r="H602" s="597" t="s">
        <v>4088</v>
      </c>
      <c r="I602" s="618" t="s">
        <v>326</v>
      </c>
      <c r="J602" s="621">
        <v>6578</v>
      </c>
      <c r="K602" s="621"/>
      <c r="L602" s="614"/>
    </row>
    <row r="603" spans="1:12" ht="38.25" x14ac:dyDescent="0.25">
      <c r="A603" s="600">
        <v>601</v>
      </c>
      <c r="B603" s="583" t="s">
        <v>3997</v>
      </c>
      <c r="C603" s="597" t="s">
        <v>418</v>
      </c>
      <c r="D603" s="606" t="s">
        <v>1318</v>
      </c>
      <c r="E603" s="606" t="s">
        <v>1319</v>
      </c>
      <c r="F603" s="596" t="s">
        <v>4089</v>
      </c>
      <c r="G603" s="597" t="s">
        <v>4090</v>
      </c>
      <c r="H603" s="597" t="s">
        <v>4091</v>
      </c>
      <c r="I603" s="618" t="s">
        <v>1486</v>
      </c>
      <c r="J603" s="621">
        <v>1917</v>
      </c>
      <c r="K603" s="621"/>
      <c r="L603" s="614"/>
    </row>
    <row r="604" spans="1:12" ht="38.25" x14ac:dyDescent="0.25">
      <c r="A604" s="600">
        <v>602</v>
      </c>
      <c r="B604" s="583" t="s">
        <v>3997</v>
      </c>
      <c r="C604" s="597" t="s">
        <v>418</v>
      </c>
      <c r="D604" s="606" t="s">
        <v>1318</v>
      </c>
      <c r="E604" s="606" t="s">
        <v>1319</v>
      </c>
      <c r="F604" s="596" t="s">
        <v>4092</v>
      </c>
      <c r="G604" s="597" t="s">
        <v>4093</v>
      </c>
      <c r="H604" s="597" t="s">
        <v>4094</v>
      </c>
      <c r="I604" s="618" t="s">
        <v>434</v>
      </c>
      <c r="J604" s="621">
        <v>16531</v>
      </c>
      <c r="K604" s="621"/>
      <c r="L604" s="614"/>
    </row>
    <row r="605" spans="1:12" ht="51" x14ac:dyDescent="0.25">
      <c r="A605" s="600">
        <v>603</v>
      </c>
      <c r="B605" s="583" t="s">
        <v>3997</v>
      </c>
      <c r="C605" s="597" t="s">
        <v>418</v>
      </c>
      <c r="D605" s="606" t="s">
        <v>1318</v>
      </c>
      <c r="E605" s="606" t="s">
        <v>1319</v>
      </c>
      <c r="F605" s="596" t="s">
        <v>4095</v>
      </c>
      <c r="G605" s="597" t="s">
        <v>4093</v>
      </c>
      <c r="H605" s="597" t="s">
        <v>4096</v>
      </c>
      <c r="I605" s="618" t="s">
        <v>434</v>
      </c>
      <c r="J605" s="621">
        <v>8131</v>
      </c>
      <c r="K605" s="621"/>
      <c r="L605" s="614"/>
    </row>
    <row r="606" spans="1:12" ht="76.5" x14ac:dyDescent="0.25">
      <c r="A606" s="600">
        <v>604</v>
      </c>
      <c r="B606" s="583" t="s">
        <v>3997</v>
      </c>
      <c r="C606" s="597" t="s">
        <v>418</v>
      </c>
      <c r="D606" s="606" t="s">
        <v>1318</v>
      </c>
      <c r="E606" s="606" t="s">
        <v>1319</v>
      </c>
      <c r="F606" s="596" t="s">
        <v>4097</v>
      </c>
      <c r="G606" s="597" t="s">
        <v>4098</v>
      </c>
      <c r="H606" s="597" t="s">
        <v>4099</v>
      </c>
      <c r="I606" s="618" t="s">
        <v>434</v>
      </c>
      <c r="J606" s="621">
        <v>17194</v>
      </c>
      <c r="K606" s="621"/>
      <c r="L606" s="614"/>
    </row>
    <row r="607" spans="1:12" ht="38.25" x14ac:dyDescent="0.25">
      <c r="A607" s="600">
        <v>605</v>
      </c>
      <c r="B607" s="583" t="s">
        <v>3997</v>
      </c>
      <c r="C607" s="597" t="s">
        <v>418</v>
      </c>
      <c r="D607" s="606" t="s">
        <v>1318</v>
      </c>
      <c r="E607" s="606" t="s">
        <v>1319</v>
      </c>
      <c r="F607" s="596" t="s">
        <v>4100</v>
      </c>
      <c r="G607" s="597" t="s">
        <v>4101</v>
      </c>
      <c r="H607" s="597" t="s">
        <v>4102</v>
      </c>
      <c r="I607" s="618" t="s">
        <v>434</v>
      </c>
      <c r="J607" s="621">
        <v>16115</v>
      </c>
      <c r="K607" s="621"/>
      <c r="L607" s="614"/>
    </row>
    <row r="608" spans="1:12" ht="51" x14ac:dyDescent="0.25">
      <c r="A608" s="600">
        <v>606</v>
      </c>
      <c r="B608" s="583" t="s">
        <v>3997</v>
      </c>
      <c r="C608" s="597" t="s">
        <v>418</v>
      </c>
      <c r="D608" s="606" t="s">
        <v>1318</v>
      </c>
      <c r="E608" s="606" t="s">
        <v>1319</v>
      </c>
      <c r="F608" s="596" t="s">
        <v>4103</v>
      </c>
      <c r="G608" s="597" t="s">
        <v>4104</v>
      </c>
      <c r="H608" s="597" t="s">
        <v>4105</v>
      </c>
      <c r="I608" s="618" t="s">
        <v>393</v>
      </c>
      <c r="J608" s="621">
        <v>16449</v>
      </c>
      <c r="K608" s="621"/>
      <c r="L608" s="614"/>
    </row>
    <row r="609" spans="1:12" ht="76.5" x14ac:dyDescent="0.25">
      <c r="A609" s="600">
        <v>607</v>
      </c>
      <c r="B609" s="583" t="s">
        <v>3997</v>
      </c>
      <c r="C609" s="597" t="s">
        <v>418</v>
      </c>
      <c r="D609" s="606" t="s">
        <v>1318</v>
      </c>
      <c r="E609" s="606" t="s">
        <v>1319</v>
      </c>
      <c r="F609" s="596" t="s">
        <v>4106</v>
      </c>
      <c r="G609" s="597" t="s">
        <v>4107</v>
      </c>
      <c r="H609" s="597" t="s">
        <v>4108</v>
      </c>
      <c r="I609" s="618" t="s">
        <v>393</v>
      </c>
      <c r="J609" s="621">
        <v>9368</v>
      </c>
      <c r="K609" s="621"/>
      <c r="L609" s="614"/>
    </row>
    <row r="610" spans="1:12" ht="25.5" x14ac:dyDescent="0.25">
      <c r="A610" s="600">
        <v>608</v>
      </c>
      <c r="B610" s="583" t="s">
        <v>3997</v>
      </c>
      <c r="C610" s="597" t="s">
        <v>418</v>
      </c>
      <c r="D610" s="606" t="s">
        <v>1318</v>
      </c>
      <c r="E610" s="606" t="s">
        <v>1319</v>
      </c>
      <c r="F610" s="596" t="s">
        <v>4109</v>
      </c>
      <c r="G610" s="597" t="s">
        <v>4110</v>
      </c>
      <c r="H610" s="597" t="s">
        <v>4111</v>
      </c>
      <c r="I610" s="618" t="s">
        <v>393</v>
      </c>
      <c r="J610" s="621">
        <v>8315</v>
      </c>
      <c r="K610" s="621"/>
      <c r="L610" s="614"/>
    </row>
    <row r="611" spans="1:12" ht="25.5" x14ac:dyDescent="0.25">
      <c r="A611" s="600">
        <v>609</v>
      </c>
      <c r="B611" s="583" t="s">
        <v>3997</v>
      </c>
      <c r="C611" s="597" t="s">
        <v>418</v>
      </c>
      <c r="D611" s="606" t="s">
        <v>1318</v>
      </c>
      <c r="E611" s="606" t="s">
        <v>1319</v>
      </c>
      <c r="F611" s="596" t="s">
        <v>4112</v>
      </c>
      <c r="G611" s="597" t="s">
        <v>4113</v>
      </c>
      <c r="H611" s="597" t="s">
        <v>4114</v>
      </c>
      <c r="I611" s="618" t="s">
        <v>393</v>
      </c>
      <c r="J611" s="621">
        <v>5353</v>
      </c>
      <c r="K611" s="621"/>
      <c r="L611" s="614"/>
    </row>
    <row r="612" spans="1:12" ht="63.75" x14ac:dyDescent="0.25">
      <c r="A612" s="600">
        <v>610</v>
      </c>
      <c r="B612" s="583" t="s">
        <v>3997</v>
      </c>
      <c r="C612" s="597" t="s">
        <v>300</v>
      </c>
      <c r="D612" s="606" t="s">
        <v>1318</v>
      </c>
      <c r="E612" s="606" t="s">
        <v>1319</v>
      </c>
      <c r="F612" s="596" t="s">
        <v>4115</v>
      </c>
      <c r="G612" s="597" t="s">
        <v>4116</v>
      </c>
      <c r="H612" s="597" t="s">
        <v>4117</v>
      </c>
      <c r="I612" s="618" t="s">
        <v>876</v>
      </c>
      <c r="J612" s="621">
        <v>6654</v>
      </c>
      <c r="K612" s="621"/>
      <c r="L612" s="614"/>
    </row>
    <row r="613" spans="1:12" ht="51" x14ac:dyDescent="0.25">
      <c r="A613" s="600">
        <v>611</v>
      </c>
      <c r="B613" s="583" t="s">
        <v>3997</v>
      </c>
      <c r="C613" s="597" t="s">
        <v>300</v>
      </c>
      <c r="D613" s="606" t="s">
        <v>1318</v>
      </c>
      <c r="E613" s="606" t="s">
        <v>1319</v>
      </c>
      <c r="F613" s="596" t="s">
        <v>4118</v>
      </c>
      <c r="G613" s="597" t="s">
        <v>4119</v>
      </c>
      <c r="H613" s="597" t="s">
        <v>4120</v>
      </c>
      <c r="I613" s="618" t="s">
        <v>876</v>
      </c>
      <c r="J613" s="621">
        <v>12517</v>
      </c>
      <c r="K613" s="621"/>
      <c r="L613" s="614"/>
    </row>
    <row r="614" spans="1:12" ht="25.5" x14ac:dyDescent="0.25">
      <c r="A614" s="600">
        <v>612</v>
      </c>
      <c r="B614" s="583" t="s">
        <v>3997</v>
      </c>
      <c r="C614" s="597" t="s">
        <v>300</v>
      </c>
      <c r="D614" s="606" t="s">
        <v>1318</v>
      </c>
      <c r="E614" s="606" t="s">
        <v>1319</v>
      </c>
      <c r="F614" s="596" t="s">
        <v>4121</v>
      </c>
      <c r="G614" s="597" t="s">
        <v>4122</v>
      </c>
      <c r="H614" s="597" t="s">
        <v>4123</v>
      </c>
      <c r="I614" s="618" t="s">
        <v>876</v>
      </c>
      <c r="J614" s="621">
        <v>17033</v>
      </c>
      <c r="K614" s="621"/>
      <c r="L614" s="614"/>
    </row>
    <row r="615" spans="1:12" ht="38.25" x14ac:dyDescent="0.25">
      <c r="A615" s="600">
        <v>613</v>
      </c>
      <c r="B615" s="583" t="s">
        <v>3997</v>
      </c>
      <c r="C615" s="597" t="s">
        <v>300</v>
      </c>
      <c r="D615" s="606" t="s">
        <v>1318</v>
      </c>
      <c r="E615" s="606" t="s">
        <v>1319</v>
      </c>
      <c r="F615" s="596" t="s">
        <v>4124</v>
      </c>
      <c r="G615" s="597" t="s">
        <v>4038</v>
      </c>
      <c r="H615" s="597" t="s">
        <v>4125</v>
      </c>
      <c r="I615" s="618" t="s">
        <v>876</v>
      </c>
      <c r="J615" s="621">
        <v>19179</v>
      </c>
      <c r="K615" s="621"/>
      <c r="L615" s="614"/>
    </row>
    <row r="616" spans="1:12" ht="38.25" x14ac:dyDescent="0.25">
      <c r="A616" s="600">
        <v>614</v>
      </c>
      <c r="B616" s="583" t="s">
        <v>3997</v>
      </c>
      <c r="C616" s="597" t="s">
        <v>300</v>
      </c>
      <c r="D616" s="606" t="s">
        <v>1318</v>
      </c>
      <c r="E616" s="606" t="s">
        <v>1319</v>
      </c>
      <c r="F616" s="596" t="s">
        <v>4126</v>
      </c>
      <c r="G616" s="597" t="s">
        <v>4027</v>
      </c>
      <c r="H616" s="597" t="s">
        <v>4127</v>
      </c>
      <c r="I616" s="618" t="s">
        <v>322</v>
      </c>
      <c r="J616" s="621">
        <v>7698</v>
      </c>
      <c r="K616" s="621"/>
      <c r="L616" s="614"/>
    </row>
    <row r="617" spans="1:12" ht="25.5" x14ac:dyDescent="0.25">
      <c r="A617" s="600">
        <v>615</v>
      </c>
      <c r="B617" s="583" t="s">
        <v>3997</v>
      </c>
      <c r="C617" s="597" t="s">
        <v>300</v>
      </c>
      <c r="D617" s="606" t="s">
        <v>1318</v>
      </c>
      <c r="E617" s="606" t="s">
        <v>1319</v>
      </c>
      <c r="F617" s="596" t="s">
        <v>4128</v>
      </c>
      <c r="G617" s="597" t="s">
        <v>4031</v>
      </c>
      <c r="H617" s="597" t="s">
        <v>4129</v>
      </c>
      <c r="I617" s="618" t="s">
        <v>322</v>
      </c>
      <c r="J617" s="621">
        <v>13351</v>
      </c>
      <c r="K617" s="621"/>
      <c r="L617" s="614"/>
    </row>
    <row r="618" spans="1:12" ht="51" x14ac:dyDescent="0.25">
      <c r="A618" s="600">
        <v>616</v>
      </c>
      <c r="B618" s="583" t="s">
        <v>3997</v>
      </c>
      <c r="C618" s="597" t="s">
        <v>300</v>
      </c>
      <c r="D618" s="606" t="s">
        <v>1318</v>
      </c>
      <c r="E618" s="606" t="s">
        <v>1319</v>
      </c>
      <c r="F618" s="596" t="s">
        <v>4130</v>
      </c>
      <c r="G618" s="597" t="s">
        <v>4131</v>
      </c>
      <c r="H618" s="597" t="s">
        <v>4132</v>
      </c>
      <c r="I618" s="618" t="s">
        <v>322</v>
      </c>
      <c r="J618" s="621">
        <v>3879</v>
      </c>
      <c r="K618" s="621"/>
      <c r="L618" s="614"/>
    </row>
    <row r="619" spans="1:12" ht="25.5" x14ac:dyDescent="0.25">
      <c r="A619" s="600">
        <v>617</v>
      </c>
      <c r="B619" s="583" t="s">
        <v>3997</v>
      </c>
      <c r="C619" s="597" t="s">
        <v>300</v>
      </c>
      <c r="D619" s="606" t="s">
        <v>1318</v>
      </c>
      <c r="E619" s="606" t="s">
        <v>1319</v>
      </c>
      <c r="F619" s="596" t="s">
        <v>4133</v>
      </c>
      <c r="G619" s="597" t="s">
        <v>4110</v>
      </c>
      <c r="H619" s="597" t="s">
        <v>4134</v>
      </c>
      <c r="I619" s="618" t="s">
        <v>322</v>
      </c>
      <c r="J619" s="621">
        <v>0</v>
      </c>
      <c r="K619" s="621"/>
      <c r="L619" s="614"/>
    </row>
    <row r="620" spans="1:12" ht="25.5" x14ac:dyDescent="0.25">
      <c r="A620" s="600">
        <v>618</v>
      </c>
      <c r="B620" s="583" t="s">
        <v>3997</v>
      </c>
      <c r="C620" s="597" t="s">
        <v>300</v>
      </c>
      <c r="D620" s="606" t="s">
        <v>1318</v>
      </c>
      <c r="E620" s="606" t="s">
        <v>1319</v>
      </c>
      <c r="F620" s="596" t="s">
        <v>4135</v>
      </c>
      <c r="G620" s="597" t="s">
        <v>4136</v>
      </c>
      <c r="H620" s="597" t="s">
        <v>4137</v>
      </c>
      <c r="I620" s="618" t="s">
        <v>434</v>
      </c>
      <c r="J620" s="621">
        <v>14490</v>
      </c>
      <c r="K620" s="621"/>
      <c r="L620" s="614"/>
    </row>
    <row r="621" spans="1:12" ht="63.75" x14ac:dyDescent="0.25">
      <c r="A621" s="600">
        <v>619</v>
      </c>
      <c r="B621" s="583" t="s">
        <v>3997</v>
      </c>
      <c r="C621" s="597" t="s">
        <v>300</v>
      </c>
      <c r="D621" s="606" t="s">
        <v>1318</v>
      </c>
      <c r="E621" s="606" t="s">
        <v>1319</v>
      </c>
      <c r="F621" s="596" t="s">
        <v>4138</v>
      </c>
      <c r="G621" s="597" t="s">
        <v>4139</v>
      </c>
      <c r="H621" s="597" t="s">
        <v>4140</v>
      </c>
      <c r="I621" s="618" t="s">
        <v>434</v>
      </c>
      <c r="J621" s="621">
        <v>10815</v>
      </c>
      <c r="K621" s="621"/>
      <c r="L621" s="614"/>
    </row>
    <row r="622" spans="1:12" ht="51" x14ac:dyDescent="0.25">
      <c r="A622" s="600">
        <v>620</v>
      </c>
      <c r="B622" s="583" t="s">
        <v>3997</v>
      </c>
      <c r="C622" s="597" t="s">
        <v>300</v>
      </c>
      <c r="D622" s="606" t="s">
        <v>1318</v>
      </c>
      <c r="E622" s="606" t="s">
        <v>1319</v>
      </c>
      <c r="F622" s="596" t="s">
        <v>4141</v>
      </c>
      <c r="G622" s="597" t="s">
        <v>4142</v>
      </c>
      <c r="H622" s="597" t="s">
        <v>4143</v>
      </c>
      <c r="I622" s="618" t="s">
        <v>1829</v>
      </c>
      <c r="J622" s="621">
        <v>19400</v>
      </c>
      <c r="K622" s="621"/>
      <c r="L622" s="614"/>
    </row>
    <row r="623" spans="1:12" ht="38.25" x14ac:dyDescent="0.25">
      <c r="A623" s="600">
        <v>621</v>
      </c>
      <c r="B623" s="583" t="s">
        <v>3997</v>
      </c>
      <c r="C623" s="597" t="s">
        <v>300</v>
      </c>
      <c r="D623" s="606" t="s">
        <v>1318</v>
      </c>
      <c r="E623" s="606" t="s">
        <v>1319</v>
      </c>
      <c r="F623" s="596" t="s">
        <v>4144</v>
      </c>
      <c r="G623" s="597" t="s">
        <v>4145</v>
      </c>
      <c r="H623" s="597" t="s">
        <v>4146</v>
      </c>
      <c r="I623" s="618" t="s">
        <v>1829</v>
      </c>
      <c r="J623" s="621">
        <v>16481</v>
      </c>
      <c r="K623" s="621"/>
      <c r="L623" s="614"/>
    </row>
    <row r="624" spans="1:12" ht="25.5" x14ac:dyDescent="0.25">
      <c r="A624" s="600">
        <v>622</v>
      </c>
      <c r="B624" s="583" t="s">
        <v>3997</v>
      </c>
      <c r="C624" s="597" t="s">
        <v>300</v>
      </c>
      <c r="D624" s="606" t="s">
        <v>1318</v>
      </c>
      <c r="E624" s="606" t="s">
        <v>1319</v>
      </c>
      <c r="F624" s="596" t="s">
        <v>4147</v>
      </c>
      <c r="G624" s="597" t="s">
        <v>4148</v>
      </c>
      <c r="H624" s="597" t="s">
        <v>4149</v>
      </c>
      <c r="I624" s="618" t="s">
        <v>1829</v>
      </c>
      <c r="J624" s="621">
        <v>9240</v>
      </c>
      <c r="K624" s="621"/>
      <c r="L624" s="614"/>
    </row>
    <row r="625" spans="1:12" ht="25.5" x14ac:dyDescent="0.25">
      <c r="A625" s="600">
        <v>623</v>
      </c>
      <c r="B625" s="583" t="s">
        <v>3997</v>
      </c>
      <c r="C625" s="597" t="s">
        <v>300</v>
      </c>
      <c r="D625" s="606" t="s">
        <v>1318</v>
      </c>
      <c r="E625" s="606" t="s">
        <v>1319</v>
      </c>
      <c r="F625" s="596" t="s">
        <v>4150</v>
      </c>
      <c r="G625" s="597" t="s">
        <v>4151</v>
      </c>
      <c r="H625" s="597" t="s">
        <v>4152</v>
      </c>
      <c r="I625" s="618" t="s">
        <v>1829</v>
      </c>
      <c r="J625" s="621">
        <v>7293</v>
      </c>
      <c r="K625" s="621"/>
      <c r="L625" s="614"/>
    </row>
    <row r="626" spans="1:12" ht="38.25" x14ac:dyDescent="0.25">
      <c r="A626" s="600">
        <v>624</v>
      </c>
      <c r="B626" s="583" t="s">
        <v>3997</v>
      </c>
      <c r="C626" s="597" t="s">
        <v>300</v>
      </c>
      <c r="D626" s="606" t="s">
        <v>1318</v>
      </c>
      <c r="E626" s="606" t="s">
        <v>1319</v>
      </c>
      <c r="F626" s="596" t="s">
        <v>4153</v>
      </c>
      <c r="G626" s="597" t="s">
        <v>4098</v>
      </c>
      <c r="H626" s="597" t="s">
        <v>4154</v>
      </c>
      <c r="I626" s="618" t="s">
        <v>1829</v>
      </c>
      <c r="J626" s="621">
        <v>7357</v>
      </c>
      <c r="K626" s="621"/>
      <c r="L626" s="614"/>
    </row>
    <row r="627" spans="1:12" ht="51" x14ac:dyDescent="0.25">
      <c r="A627" s="600">
        <v>625</v>
      </c>
      <c r="B627" s="583" t="s">
        <v>3997</v>
      </c>
      <c r="C627" s="597" t="s">
        <v>300</v>
      </c>
      <c r="D627" s="606" t="s">
        <v>1318</v>
      </c>
      <c r="E627" s="606" t="s">
        <v>1319</v>
      </c>
      <c r="F627" s="596" t="s">
        <v>4155</v>
      </c>
      <c r="G627" s="597" t="s">
        <v>4110</v>
      </c>
      <c r="H627" s="597" t="s">
        <v>4156</v>
      </c>
      <c r="I627" s="618" t="s">
        <v>1829</v>
      </c>
      <c r="J627" s="621">
        <v>14665</v>
      </c>
      <c r="K627" s="621"/>
      <c r="L627" s="614"/>
    </row>
    <row r="628" spans="1:12" ht="51" x14ac:dyDescent="0.25">
      <c r="A628" s="600">
        <v>626</v>
      </c>
      <c r="B628" s="583" t="s">
        <v>3997</v>
      </c>
      <c r="C628" s="597" t="s">
        <v>300</v>
      </c>
      <c r="D628" s="606" t="s">
        <v>1318</v>
      </c>
      <c r="E628" s="606" t="s">
        <v>1319</v>
      </c>
      <c r="F628" s="596" t="s">
        <v>4157</v>
      </c>
      <c r="G628" s="597" t="s">
        <v>4158</v>
      </c>
      <c r="H628" s="597" t="s">
        <v>4159</v>
      </c>
      <c r="I628" s="618" t="s">
        <v>377</v>
      </c>
      <c r="J628" s="621">
        <v>16725</v>
      </c>
      <c r="K628" s="621"/>
      <c r="L628" s="614"/>
    </row>
    <row r="629" spans="1:12" ht="38.25" x14ac:dyDescent="0.25">
      <c r="A629" s="600">
        <v>627</v>
      </c>
      <c r="B629" s="583" t="s">
        <v>3997</v>
      </c>
      <c r="C629" s="597" t="s">
        <v>300</v>
      </c>
      <c r="D629" s="606" t="s">
        <v>1318</v>
      </c>
      <c r="E629" s="606" t="s">
        <v>1319</v>
      </c>
      <c r="F629" s="596" t="s">
        <v>4160</v>
      </c>
      <c r="G629" s="597" t="s">
        <v>4034</v>
      </c>
      <c r="H629" s="597" t="s">
        <v>4161</v>
      </c>
      <c r="I629" s="618" t="s">
        <v>377</v>
      </c>
      <c r="J629" s="621">
        <v>18422</v>
      </c>
      <c r="K629" s="621"/>
      <c r="L629" s="614"/>
    </row>
    <row r="630" spans="1:12" ht="52.5" x14ac:dyDescent="0.25">
      <c r="A630" s="600">
        <v>628</v>
      </c>
      <c r="B630" s="583" t="s">
        <v>3997</v>
      </c>
      <c r="C630" s="597" t="s">
        <v>300</v>
      </c>
      <c r="D630" s="606" t="s">
        <v>1318</v>
      </c>
      <c r="E630" s="606" t="s">
        <v>1319</v>
      </c>
      <c r="F630" s="596" t="s">
        <v>4162</v>
      </c>
      <c r="G630" s="597" t="s">
        <v>4163</v>
      </c>
      <c r="H630" s="597" t="s">
        <v>4792</v>
      </c>
      <c r="I630" s="618" t="s">
        <v>393</v>
      </c>
      <c r="J630" s="621">
        <v>7139</v>
      </c>
      <c r="K630" s="621"/>
      <c r="L630" s="614"/>
    </row>
    <row r="631" spans="1:12" ht="38.25" x14ac:dyDescent="0.25">
      <c r="A631" s="600">
        <v>629</v>
      </c>
      <c r="B631" s="583" t="s">
        <v>3997</v>
      </c>
      <c r="C631" s="601" t="s">
        <v>4164</v>
      </c>
      <c r="D631" s="602" t="s">
        <v>301</v>
      </c>
      <c r="E631" s="602" t="s">
        <v>541</v>
      </c>
      <c r="F631" s="601" t="s">
        <v>4165</v>
      </c>
      <c r="G631" s="601" t="s">
        <v>4166</v>
      </c>
      <c r="H631" s="601" t="s">
        <v>4167</v>
      </c>
      <c r="I631" s="619" t="s">
        <v>1492</v>
      </c>
      <c r="J631" s="621">
        <v>17602.59</v>
      </c>
      <c r="K631" s="621"/>
      <c r="L631" s="614"/>
    </row>
    <row r="632" spans="1:12" ht="25.5" x14ac:dyDescent="0.25">
      <c r="A632" s="600">
        <v>630</v>
      </c>
      <c r="B632" s="583" t="s">
        <v>3997</v>
      </c>
      <c r="C632" s="594" t="s">
        <v>4168</v>
      </c>
      <c r="D632" s="602" t="s">
        <v>301</v>
      </c>
      <c r="E632" s="603" t="s">
        <v>541</v>
      </c>
      <c r="F632" s="594" t="s">
        <v>4169</v>
      </c>
      <c r="G632" s="594" t="s">
        <v>4170</v>
      </c>
      <c r="H632" s="594" t="s">
        <v>4171</v>
      </c>
      <c r="I632" s="620" t="s">
        <v>326</v>
      </c>
      <c r="J632" s="621">
        <v>94113.48</v>
      </c>
      <c r="K632" s="621"/>
      <c r="L632" s="614"/>
    </row>
    <row r="633" spans="1:12" ht="38.25" x14ac:dyDescent="0.25">
      <c r="A633" s="600">
        <v>631</v>
      </c>
      <c r="B633" s="583" t="s">
        <v>3997</v>
      </c>
      <c r="C633" s="594" t="s">
        <v>4168</v>
      </c>
      <c r="D633" s="602" t="s">
        <v>301</v>
      </c>
      <c r="E633" s="603" t="s">
        <v>541</v>
      </c>
      <c r="F633" s="594" t="s">
        <v>4172</v>
      </c>
      <c r="G633" s="594" t="s">
        <v>4173</v>
      </c>
      <c r="H633" s="594" t="s">
        <v>4174</v>
      </c>
      <c r="I633" s="620" t="s">
        <v>326</v>
      </c>
      <c r="J633" s="621">
        <v>20657.82</v>
      </c>
      <c r="K633" s="621"/>
      <c r="L633" s="614"/>
    </row>
    <row r="634" spans="1:12" ht="78.75" x14ac:dyDescent="0.25">
      <c r="A634" s="600">
        <v>632</v>
      </c>
      <c r="B634" s="583" t="s">
        <v>3997</v>
      </c>
      <c r="C634" s="594" t="s">
        <v>4175</v>
      </c>
      <c r="D634" s="602" t="s">
        <v>301</v>
      </c>
      <c r="E634" s="603" t="s">
        <v>541</v>
      </c>
      <c r="F634" s="594" t="s">
        <v>4176</v>
      </c>
      <c r="G634" s="594" t="s">
        <v>4177</v>
      </c>
      <c r="H634" s="594" t="s">
        <v>4178</v>
      </c>
      <c r="I634" s="620" t="s">
        <v>1495</v>
      </c>
      <c r="J634" s="621">
        <v>17886</v>
      </c>
      <c r="K634" s="621"/>
      <c r="L634" s="615" t="s">
        <v>4179</v>
      </c>
    </row>
    <row r="635" spans="1:12" ht="78.75" x14ac:dyDescent="0.25">
      <c r="A635" s="600">
        <v>633</v>
      </c>
      <c r="B635" s="583" t="s">
        <v>3997</v>
      </c>
      <c r="C635" s="594" t="s">
        <v>4175</v>
      </c>
      <c r="D635" s="602" t="s">
        <v>301</v>
      </c>
      <c r="E635" s="603" t="s">
        <v>541</v>
      </c>
      <c r="F635" s="594" t="s">
        <v>4180</v>
      </c>
      <c r="G635" s="594" t="s">
        <v>4177</v>
      </c>
      <c r="H635" s="594" t="s">
        <v>4181</v>
      </c>
      <c r="I635" s="620" t="s">
        <v>377</v>
      </c>
      <c r="J635" s="621">
        <v>57840</v>
      </c>
      <c r="K635" s="621"/>
      <c r="L635" s="615" t="s">
        <v>4179</v>
      </c>
    </row>
    <row r="636" spans="1:12" ht="78.75" x14ac:dyDescent="0.25">
      <c r="A636" s="600">
        <v>634</v>
      </c>
      <c r="B636" s="583" t="s">
        <v>3997</v>
      </c>
      <c r="C636" s="594" t="s">
        <v>4175</v>
      </c>
      <c r="D636" s="602" t="s">
        <v>301</v>
      </c>
      <c r="E636" s="603" t="s">
        <v>541</v>
      </c>
      <c r="F636" s="594" t="s">
        <v>4182</v>
      </c>
      <c r="G636" s="594" t="s">
        <v>4177</v>
      </c>
      <c r="H636" s="594" t="s">
        <v>4183</v>
      </c>
      <c r="I636" s="620" t="s">
        <v>377</v>
      </c>
      <c r="J636" s="621">
        <v>57840</v>
      </c>
      <c r="K636" s="621"/>
      <c r="L636" s="615" t="s">
        <v>4179</v>
      </c>
    </row>
    <row r="637" spans="1:12" ht="78.75" x14ac:dyDescent="0.25">
      <c r="A637" s="600">
        <v>635</v>
      </c>
      <c r="B637" s="583" t="s">
        <v>3997</v>
      </c>
      <c r="C637" s="594" t="s">
        <v>4175</v>
      </c>
      <c r="D637" s="602" t="s">
        <v>301</v>
      </c>
      <c r="E637" s="603" t="s">
        <v>541</v>
      </c>
      <c r="F637" s="594" t="s">
        <v>4184</v>
      </c>
      <c r="G637" s="594" t="s">
        <v>4177</v>
      </c>
      <c r="H637" s="594" t="s">
        <v>4185</v>
      </c>
      <c r="I637" s="620" t="s">
        <v>1495</v>
      </c>
      <c r="J637" s="621">
        <v>57840</v>
      </c>
      <c r="K637" s="621"/>
      <c r="L637" s="615" t="s">
        <v>4179</v>
      </c>
    </row>
    <row r="638" spans="1:12" ht="78.75" x14ac:dyDescent="0.25">
      <c r="A638" s="600">
        <v>636</v>
      </c>
      <c r="B638" s="583" t="s">
        <v>3997</v>
      </c>
      <c r="C638" s="594" t="s">
        <v>4175</v>
      </c>
      <c r="D638" s="602" t="s">
        <v>301</v>
      </c>
      <c r="E638" s="603" t="s">
        <v>541</v>
      </c>
      <c r="F638" s="594" t="s">
        <v>4186</v>
      </c>
      <c r="G638" s="594" t="s">
        <v>4177</v>
      </c>
      <c r="H638" s="594" t="s">
        <v>4187</v>
      </c>
      <c r="I638" s="620" t="s">
        <v>393</v>
      </c>
      <c r="J638" s="621">
        <v>57840</v>
      </c>
      <c r="K638" s="621"/>
      <c r="L638" s="615" t="s">
        <v>4179</v>
      </c>
    </row>
    <row r="639" spans="1:12" ht="78.75" x14ac:dyDescent="0.25">
      <c r="A639" s="600">
        <v>637</v>
      </c>
      <c r="B639" s="583" t="s">
        <v>3997</v>
      </c>
      <c r="C639" s="594" t="s">
        <v>4175</v>
      </c>
      <c r="D639" s="602" t="s">
        <v>301</v>
      </c>
      <c r="E639" s="603" t="s">
        <v>541</v>
      </c>
      <c r="F639" s="594" t="s">
        <v>4188</v>
      </c>
      <c r="G639" s="594" t="s">
        <v>4177</v>
      </c>
      <c r="H639" s="594" t="s">
        <v>4189</v>
      </c>
      <c r="I639" s="620" t="s">
        <v>393</v>
      </c>
      <c r="J639" s="621">
        <v>17487</v>
      </c>
      <c r="K639" s="621"/>
      <c r="L639" s="615" t="s">
        <v>4179</v>
      </c>
    </row>
    <row r="640" spans="1:12" ht="38.25" x14ac:dyDescent="0.25">
      <c r="A640" s="600">
        <v>638</v>
      </c>
      <c r="B640" s="583" t="s">
        <v>3997</v>
      </c>
      <c r="C640" s="594" t="s">
        <v>4190</v>
      </c>
      <c r="D640" s="602" t="s">
        <v>577</v>
      </c>
      <c r="E640" s="603" t="s">
        <v>541</v>
      </c>
      <c r="F640" s="594" t="s">
        <v>4191</v>
      </c>
      <c r="G640" s="594" t="s">
        <v>4192</v>
      </c>
      <c r="H640" s="594" t="s">
        <v>4193</v>
      </c>
      <c r="I640" s="620" t="s">
        <v>3352</v>
      </c>
      <c r="J640" s="621">
        <v>2400</v>
      </c>
      <c r="K640" s="621"/>
      <c r="L640" s="614"/>
    </row>
    <row r="641" spans="1:12" ht="51" x14ac:dyDescent="0.25">
      <c r="A641" s="600">
        <v>639</v>
      </c>
      <c r="B641" s="583" t="s">
        <v>3997</v>
      </c>
      <c r="C641" s="594" t="s">
        <v>4194</v>
      </c>
      <c r="D641" s="602" t="s">
        <v>301</v>
      </c>
      <c r="E641" s="603" t="s">
        <v>541</v>
      </c>
      <c r="F641" s="594" t="s">
        <v>4195</v>
      </c>
      <c r="G641" s="594" t="s">
        <v>4196</v>
      </c>
      <c r="H641" s="594" t="s">
        <v>4197</v>
      </c>
      <c r="I641" s="620" t="s">
        <v>326</v>
      </c>
      <c r="J641" s="621">
        <v>4891.6000000000004</v>
      </c>
      <c r="K641" s="621"/>
      <c r="L641" s="614"/>
    </row>
    <row r="642" spans="1:12" ht="38.25" x14ac:dyDescent="0.25">
      <c r="A642" s="600">
        <v>640</v>
      </c>
      <c r="B642" s="583" t="s">
        <v>3997</v>
      </c>
      <c r="C642" s="594" t="s">
        <v>4194</v>
      </c>
      <c r="D642" s="602" t="s">
        <v>301</v>
      </c>
      <c r="E642" s="603" t="s">
        <v>541</v>
      </c>
      <c r="F642" s="594" t="s">
        <v>4198</v>
      </c>
      <c r="G642" s="594" t="s">
        <v>4199</v>
      </c>
      <c r="H642" s="604" t="s">
        <v>4200</v>
      </c>
      <c r="I642" s="620" t="s">
        <v>4201</v>
      </c>
      <c r="J642" s="621">
        <v>116066</v>
      </c>
      <c r="K642" s="621"/>
      <c r="L642" s="614"/>
    </row>
    <row r="643" spans="1:12" ht="25.5" x14ac:dyDescent="0.25">
      <c r="A643" s="600">
        <v>641</v>
      </c>
      <c r="B643" s="583" t="s">
        <v>3997</v>
      </c>
      <c r="C643" s="604" t="s">
        <v>4202</v>
      </c>
      <c r="D643" s="602" t="s">
        <v>301</v>
      </c>
      <c r="E643" s="603" t="s">
        <v>541</v>
      </c>
      <c r="F643" s="594" t="s">
        <v>4203</v>
      </c>
      <c r="G643" s="594" t="s">
        <v>4204</v>
      </c>
      <c r="H643" s="594" t="s">
        <v>4205</v>
      </c>
      <c r="I643" s="620" t="s">
        <v>4206</v>
      </c>
      <c r="J643" s="621">
        <v>9082.67</v>
      </c>
      <c r="K643" s="621"/>
      <c r="L643" s="614"/>
    </row>
    <row r="644" spans="1:12" ht="38.25" x14ac:dyDescent="0.25">
      <c r="A644" s="600">
        <v>642</v>
      </c>
      <c r="B644" s="583" t="s">
        <v>3997</v>
      </c>
      <c r="C644" s="594" t="s">
        <v>4207</v>
      </c>
      <c r="D644" s="602" t="s">
        <v>301</v>
      </c>
      <c r="E644" s="603" t="s">
        <v>541</v>
      </c>
      <c r="F644" s="594" t="s">
        <v>4208</v>
      </c>
      <c r="G644" s="594" t="s">
        <v>4209</v>
      </c>
      <c r="H644" s="594" t="s">
        <v>4210</v>
      </c>
      <c r="I644" s="620" t="s">
        <v>4211</v>
      </c>
      <c r="J644" s="621">
        <v>17849.04</v>
      </c>
      <c r="K644" s="621"/>
      <c r="L644" s="614"/>
    </row>
    <row r="645" spans="1:12" ht="63.75" x14ac:dyDescent="0.25">
      <c r="A645" s="600">
        <v>643</v>
      </c>
      <c r="B645" s="583" t="s">
        <v>3997</v>
      </c>
      <c r="C645" s="604" t="s">
        <v>4202</v>
      </c>
      <c r="D645" s="602" t="s">
        <v>301</v>
      </c>
      <c r="E645" s="603" t="s">
        <v>541</v>
      </c>
      <c r="F645" s="594" t="s">
        <v>4212</v>
      </c>
      <c r="G645" s="604" t="s">
        <v>4213</v>
      </c>
      <c r="H645" s="594" t="s">
        <v>4214</v>
      </c>
      <c r="I645" s="620" t="s">
        <v>4215</v>
      </c>
      <c r="J645" s="621">
        <v>5135</v>
      </c>
      <c r="K645" s="621"/>
      <c r="L645" s="614"/>
    </row>
    <row r="646" spans="1:12" ht="25.5" x14ac:dyDescent="0.25">
      <c r="A646" s="600">
        <v>644</v>
      </c>
      <c r="B646" s="583" t="s">
        <v>3997</v>
      </c>
      <c r="C646" s="594" t="s">
        <v>4216</v>
      </c>
      <c r="D646" s="602" t="s">
        <v>301</v>
      </c>
      <c r="E646" s="603" t="s">
        <v>541</v>
      </c>
      <c r="F646" s="594" t="s">
        <v>4217</v>
      </c>
      <c r="G646" s="594" t="s">
        <v>4218</v>
      </c>
      <c r="H646" s="594" t="s">
        <v>4219</v>
      </c>
      <c r="I646" s="620" t="s">
        <v>4220</v>
      </c>
      <c r="J646" s="621">
        <v>32880</v>
      </c>
      <c r="K646" s="621"/>
      <c r="L646" s="614"/>
    </row>
    <row r="647" spans="1:12" ht="38.25" x14ac:dyDescent="0.25">
      <c r="A647" s="600">
        <v>645</v>
      </c>
      <c r="B647" s="583" t="s">
        <v>3997</v>
      </c>
      <c r="C647" s="594" t="s">
        <v>4221</v>
      </c>
      <c r="D647" s="602" t="s">
        <v>301</v>
      </c>
      <c r="E647" s="603" t="s">
        <v>541</v>
      </c>
      <c r="F647" s="594" t="s">
        <v>4222</v>
      </c>
      <c r="G647" s="594" t="s">
        <v>4177</v>
      </c>
      <c r="H647" s="594" t="s">
        <v>4223</v>
      </c>
      <c r="I647" s="620" t="s">
        <v>4224</v>
      </c>
      <c r="J647" s="621">
        <v>96600</v>
      </c>
      <c r="K647" s="621"/>
      <c r="L647" s="614"/>
    </row>
    <row r="648" spans="1:12" ht="51" x14ac:dyDescent="0.25">
      <c r="A648" s="600">
        <v>646</v>
      </c>
      <c r="B648" s="583" t="s">
        <v>3997</v>
      </c>
      <c r="C648" s="594" t="s">
        <v>4221</v>
      </c>
      <c r="D648" s="602" t="s">
        <v>301</v>
      </c>
      <c r="E648" s="603" t="s">
        <v>541</v>
      </c>
      <c r="F648" s="594" t="s">
        <v>4225</v>
      </c>
      <c r="G648" s="594" t="s">
        <v>4209</v>
      </c>
      <c r="H648" s="594" t="s">
        <v>4226</v>
      </c>
      <c r="I648" s="620" t="s">
        <v>4220</v>
      </c>
      <c r="J648" s="621">
        <v>2500</v>
      </c>
      <c r="K648" s="621"/>
      <c r="L648" s="614"/>
    </row>
    <row r="649" spans="1:12" ht="38.25" x14ac:dyDescent="0.25">
      <c r="A649" s="600">
        <v>647</v>
      </c>
      <c r="B649" s="583" t="s">
        <v>3997</v>
      </c>
      <c r="C649" s="594" t="s">
        <v>4221</v>
      </c>
      <c r="D649" s="602" t="s">
        <v>301</v>
      </c>
      <c r="E649" s="603" t="s">
        <v>541</v>
      </c>
      <c r="F649" s="594" t="s">
        <v>4227</v>
      </c>
      <c r="G649" s="594" t="s">
        <v>4228</v>
      </c>
      <c r="H649" s="594" t="s">
        <v>4229</v>
      </c>
      <c r="I649" s="620" t="s">
        <v>4230</v>
      </c>
      <c r="J649" s="621">
        <v>0</v>
      </c>
      <c r="K649" s="621"/>
      <c r="L649" s="614"/>
    </row>
    <row r="650" spans="1:12" ht="25.5" x14ac:dyDescent="0.25">
      <c r="A650" s="600">
        <v>648</v>
      </c>
      <c r="B650" s="583" t="s">
        <v>3997</v>
      </c>
      <c r="C650" s="594" t="s">
        <v>4231</v>
      </c>
      <c r="D650" s="602" t="s">
        <v>301</v>
      </c>
      <c r="E650" s="603" t="s">
        <v>541</v>
      </c>
      <c r="F650" s="594" t="s">
        <v>4232</v>
      </c>
      <c r="G650" s="597" t="s">
        <v>4027</v>
      </c>
      <c r="H650" s="594" t="s">
        <v>4233</v>
      </c>
      <c r="I650" s="620" t="s">
        <v>4206</v>
      </c>
      <c r="J650" s="621">
        <v>0</v>
      </c>
      <c r="K650" s="621"/>
      <c r="L650" s="614"/>
    </row>
    <row r="651" spans="1:12" ht="63.75" x14ac:dyDescent="0.25">
      <c r="A651" s="600">
        <v>649</v>
      </c>
      <c r="B651" s="583" t="s">
        <v>3997</v>
      </c>
      <c r="C651" s="594" t="s">
        <v>4194</v>
      </c>
      <c r="D651" s="602" t="s">
        <v>301</v>
      </c>
      <c r="E651" s="603" t="s">
        <v>541</v>
      </c>
      <c r="F651" s="594" t="s">
        <v>4234</v>
      </c>
      <c r="G651" s="594" t="s">
        <v>4235</v>
      </c>
      <c r="H651" s="594" t="s">
        <v>4236</v>
      </c>
      <c r="I651" s="620" t="s">
        <v>4237</v>
      </c>
      <c r="J651" s="621">
        <v>0</v>
      </c>
      <c r="K651" s="621"/>
      <c r="L651" s="614"/>
    </row>
    <row r="652" spans="1:12" ht="38.25" x14ac:dyDescent="0.25">
      <c r="A652" s="600">
        <v>650</v>
      </c>
      <c r="B652" s="583" t="s">
        <v>3997</v>
      </c>
      <c r="C652" s="594" t="s">
        <v>4202</v>
      </c>
      <c r="D652" s="602" t="s">
        <v>301</v>
      </c>
      <c r="E652" s="603" t="s">
        <v>541</v>
      </c>
      <c r="F652" s="594" t="s">
        <v>4238</v>
      </c>
      <c r="G652" s="594" t="s">
        <v>4239</v>
      </c>
      <c r="H652" s="594" t="s">
        <v>4240</v>
      </c>
      <c r="I652" s="620" t="s">
        <v>4220</v>
      </c>
      <c r="J652" s="621">
        <v>0</v>
      </c>
      <c r="K652" s="621"/>
      <c r="L652" s="614"/>
    </row>
    <row r="653" spans="1:12" ht="89.25" x14ac:dyDescent="0.25">
      <c r="A653" s="600">
        <v>651</v>
      </c>
      <c r="B653" s="583" t="s">
        <v>3997</v>
      </c>
      <c r="C653" s="594" t="s">
        <v>4241</v>
      </c>
      <c r="D653" s="602" t="s">
        <v>301</v>
      </c>
      <c r="E653" s="603" t="s">
        <v>541</v>
      </c>
      <c r="F653" s="594" t="s">
        <v>4242</v>
      </c>
      <c r="G653" s="594" t="s">
        <v>4243</v>
      </c>
      <c r="H653" s="594" t="s">
        <v>4244</v>
      </c>
      <c r="I653" s="620" t="s">
        <v>4215</v>
      </c>
      <c r="J653" s="621">
        <v>0</v>
      </c>
      <c r="K653" s="621"/>
      <c r="L653" s="614"/>
    </row>
    <row r="654" spans="1:12" ht="63.75" x14ac:dyDescent="0.25">
      <c r="A654" s="600">
        <v>652</v>
      </c>
      <c r="B654" s="583" t="s">
        <v>3997</v>
      </c>
      <c r="C654" s="594" t="s">
        <v>4245</v>
      </c>
      <c r="D654" s="602" t="s">
        <v>301</v>
      </c>
      <c r="E654" s="603" t="s">
        <v>541</v>
      </c>
      <c r="F654" s="594" t="s">
        <v>4246</v>
      </c>
      <c r="G654" s="594" t="s">
        <v>4247</v>
      </c>
      <c r="H654" s="594" t="s">
        <v>4248</v>
      </c>
      <c r="I654" s="620" t="s">
        <v>4215</v>
      </c>
      <c r="J654" s="621">
        <v>0</v>
      </c>
      <c r="K654" s="621"/>
      <c r="L654" s="614"/>
    </row>
    <row r="655" spans="1:12" ht="25.5" x14ac:dyDescent="0.25">
      <c r="A655" s="600">
        <v>653</v>
      </c>
      <c r="B655" s="583" t="s">
        <v>3997</v>
      </c>
      <c r="C655" s="594" t="s">
        <v>4249</v>
      </c>
      <c r="D655" s="602" t="s">
        <v>4250</v>
      </c>
      <c r="E655" s="603" t="s">
        <v>541</v>
      </c>
      <c r="F655" s="594" t="s">
        <v>4251</v>
      </c>
      <c r="G655" s="594" t="s">
        <v>4252</v>
      </c>
      <c r="H655" s="594" t="s">
        <v>4253</v>
      </c>
      <c r="I655" s="620" t="s">
        <v>4254</v>
      </c>
      <c r="J655" s="621">
        <v>440688.96</v>
      </c>
      <c r="K655" s="621"/>
      <c r="L655" s="614"/>
    </row>
    <row r="656" spans="1:12" ht="38.25" x14ac:dyDescent="0.25">
      <c r="A656" s="600">
        <v>654</v>
      </c>
      <c r="B656" s="583" t="s">
        <v>3997</v>
      </c>
      <c r="C656" s="605" t="s">
        <v>1465</v>
      </c>
      <c r="D656" s="606" t="s">
        <v>301</v>
      </c>
      <c r="E656" s="606" t="s">
        <v>302</v>
      </c>
      <c r="F656" s="463" t="s">
        <v>4255</v>
      </c>
      <c r="G656" s="594" t="s">
        <v>4256</v>
      </c>
      <c r="H656" s="594" t="s">
        <v>4257</v>
      </c>
      <c r="I656" s="617" t="s">
        <v>4002</v>
      </c>
      <c r="J656" s="621">
        <v>804108.12</v>
      </c>
      <c r="K656" s="621">
        <v>5913495.5300000003</v>
      </c>
      <c r="L656" s="613" t="s">
        <v>4258</v>
      </c>
    </row>
    <row r="657" spans="1:12" ht="33.75" x14ac:dyDescent="0.25">
      <c r="A657" s="600">
        <v>655</v>
      </c>
      <c r="B657" s="583" t="s">
        <v>3997</v>
      </c>
      <c r="C657" s="605" t="s">
        <v>1465</v>
      </c>
      <c r="D657" s="606" t="s">
        <v>301</v>
      </c>
      <c r="E657" s="606" t="s">
        <v>302</v>
      </c>
      <c r="F657" s="585" t="s">
        <v>4259</v>
      </c>
      <c r="G657" s="607" t="s">
        <v>4260</v>
      </c>
      <c r="H657" s="586" t="s">
        <v>4261</v>
      </c>
      <c r="I657" s="617" t="s">
        <v>876</v>
      </c>
      <c r="J657" s="621">
        <v>73540.02</v>
      </c>
      <c r="K657" s="621"/>
      <c r="L657" s="613" t="s">
        <v>4258</v>
      </c>
    </row>
    <row r="658" spans="1:12" ht="33.75" x14ac:dyDescent="0.25">
      <c r="A658" s="600">
        <v>656</v>
      </c>
      <c r="B658" s="583" t="s">
        <v>3997</v>
      </c>
      <c r="C658" s="605" t="s">
        <v>1465</v>
      </c>
      <c r="D658" s="606" t="s">
        <v>301</v>
      </c>
      <c r="E658" s="606" t="s">
        <v>302</v>
      </c>
      <c r="F658" s="585" t="s">
        <v>4262</v>
      </c>
      <c r="G658" s="586" t="s">
        <v>4263</v>
      </c>
      <c r="H658" s="586" t="s">
        <v>4264</v>
      </c>
      <c r="I658" s="617" t="s">
        <v>876</v>
      </c>
      <c r="J658" s="621">
        <v>38734.065000000002</v>
      </c>
      <c r="K658" s="621"/>
      <c r="L658" s="613" t="s">
        <v>4258</v>
      </c>
    </row>
    <row r="659" spans="1:12" ht="38.25" x14ac:dyDescent="0.25">
      <c r="A659" s="600">
        <v>657</v>
      </c>
      <c r="B659" s="583" t="s">
        <v>3997</v>
      </c>
      <c r="C659" s="605" t="s">
        <v>1465</v>
      </c>
      <c r="D659" s="606" t="s">
        <v>301</v>
      </c>
      <c r="E659" s="606" t="s">
        <v>302</v>
      </c>
      <c r="F659" s="585" t="s">
        <v>4265</v>
      </c>
      <c r="G659" s="607" t="s">
        <v>4142</v>
      </c>
      <c r="H659" s="586" t="s">
        <v>4266</v>
      </c>
      <c r="I659" s="617" t="s">
        <v>326</v>
      </c>
      <c r="J659" s="621">
        <v>42768.61</v>
      </c>
      <c r="K659" s="621"/>
      <c r="L659" s="613" t="s">
        <v>4258</v>
      </c>
    </row>
    <row r="660" spans="1:12" ht="38.25" x14ac:dyDescent="0.25">
      <c r="A660" s="600">
        <v>658</v>
      </c>
      <c r="B660" s="583" t="s">
        <v>3997</v>
      </c>
      <c r="C660" s="605" t="s">
        <v>1465</v>
      </c>
      <c r="D660" s="606" t="s">
        <v>301</v>
      </c>
      <c r="E660" s="606" t="s">
        <v>302</v>
      </c>
      <c r="F660" s="585" t="s">
        <v>2066</v>
      </c>
      <c r="G660" s="607" t="s">
        <v>4260</v>
      </c>
      <c r="H660" s="586" t="s">
        <v>2067</v>
      </c>
      <c r="I660" s="617" t="s">
        <v>326</v>
      </c>
      <c r="J660" s="621">
        <v>152378.39000000001</v>
      </c>
      <c r="K660" s="621"/>
      <c r="L660" s="613" t="s">
        <v>4258</v>
      </c>
    </row>
    <row r="661" spans="1:12" ht="38.25" x14ac:dyDescent="0.25">
      <c r="A661" s="600">
        <v>659</v>
      </c>
      <c r="B661" s="583" t="s">
        <v>3997</v>
      </c>
      <c r="C661" s="605" t="s">
        <v>1465</v>
      </c>
      <c r="D661" s="606" t="s">
        <v>301</v>
      </c>
      <c r="E661" s="606" t="s">
        <v>302</v>
      </c>
      <c r="F661" s="585" t="s">
        <v>4267</v>
      </c>
      <c r="G661" s="607" t="s">
        <v>4098</v>
      </c>
      <c r="H661" s="586" t="s">
        <v>2961</v>
      </c>
      <c r="I661" s="617" t="s">
        <v>326</v>
      </c>
      <c r="J661" s="621">
        <v>102772.06</v>
      </c>
      <c r="K661" s="621"/>
      <c r="L661" s="613" t="s">
        <v>4258</v>
      </c>
    </row>
    <row r="662" spans="1:12" ht="38.25" x14ac:dyDescent="0.25">
      <c r="A662" s="600">
        <v>660</v>
      </c>
      <c r="B662" s="583" t="s">
        <v>3997</v>
      </c>
      <c r="C662" s="605" t="s">
        <v>1465</v>
      </c>
      <c r="D662" s="606" t="s">
        <v>301</v>
      </c>
      <c r="E662" s="606" t="s">
        <v>302</v>
      </c>
      <c r="F662" s="585" t="s">
        <v>2073</v>
      </c>
      <c r="G662" s="594" t="s">
        <v>4268</v>
      </c>
      <c r="H662" s="586" t="s">
        <v>2075</v>
      </c>
      <c r="I662" s="617" t="s">
        <v>326</v>
      </c>
      <c r="J662" s="621">
        <v>11267.13</v>
      </c>
      <c r="K662" s="621"/>
      <c r="L662" s="613" t="s">
        <v>4258</v>
      </c>
    </row>
    <row r="663" spans="1:12" ht="51" x14ac:dyDescent="0.25">
      <c r="A663" s="600">
        <v>661</v>
      </c>
      <c r="B663" s="583" t="s">
        <v>3997</v>
      </c>
      <c r="C663" s="605" t="s">
        <v>1465</v>
      </c>
      <c r="D663" s="606" t="s">
        <v>301</v>
      </c>
      <c r="E663" s="606" t="s">
        <v>302</v>
      </c>
      <c r="F663" s="585" t="s">
        <v>4269</v>
      </c>
      <c r="G663" s="594" t="s">
        <v>4270</v>
      </c>
      <c r="H663" s="586" t="s">
        <v>1481</v>
      </c>
      <c r="I663" s="617" t="s">
        <v>876</v>
      </c>
      <c r="J663" s="621">
        <v>141891.94</v>
      </c>
      <c r="K663" s="621"/>
      <c r="L663" s="613" t="s">
        <v>4258</v>
      </c>
    </row>
    <row r="664" spans="1:12" ht="38.25" x14ac:dyDescent="0.25">
      <c r="A664" s="600">
        <v>662</v>
      </c>
      <c r="B664" s="583" t="s">
        <v>3997</v>
      </c>
      <c r="C664" s="605" t="s">
        <v>1465</v>
      </c>
      <c r="D664" s="606" t="s">
        <v>301</v>
      </c>
      <c r="E664" s="606" t="s">
        <v>302</v>
      </c>
      <c r="F664" s="585" t="s">
        <v>1477</v>
      </c>
      <c r="G664" s="608" t="s">
        <v>4252</v>
      </c>
      <c r="H664" s="586" t="s">
        <v>1478</v>
      </c>
      <c r="I664" s="617" t="s">
        <v>1486</v>
      </c>
      <c r="J664" s="621">
        <v>95218.86</v>
      </c>
      <c r="K664" s="621"/>
      <c r="L664" s="613" t="s">
        <v>4258</v>
      </c>
    </row>
    <row r="665" spans="1:12" ht="76.5" x14ac:dyDescent="0.25">
      <c r="A665" s="600">
        <v>663</v>
      </c>
      <c r="B665" s="583" t="s">
        <v>3997</v>
      </c>
      <c r="C665" s="605" t="s">
        <v>1465</v>
      </c>
      <c r="D665" s="606" t="s">
        <v>301</v>
      </c>
      <c r="E665" s="606" t="s">
        <v>302</v>
      </c>
      <c r="F665" s="585" t="s">
        <v>4271</v>
      </c>
      <c r="G665" s="594" t="s">
        <v>4272</v>
      </c>
      <c r="H665" s="586" t="s">
        <v>4273</v>
      </c>
      <c r="I665" s="617" t="s">
        <v>1486</v>
      </c>
      <c r="J665" s="621">
        <v>290329.87</v>
      </c>
      <c r="K665" s="621"/>
      <c r="L665" s="613" t="s">
        <v>4258</v>
      </c>
    </row>
    <row r="666" spans="1:12" ht="51" x14ac:dyDescent="0.25">
      <c r="A666" s="600">
        <v>664</v>
      </c>
      <c r="B666" s="583" t="s">
        <v>3997</v>
      </c>
      <c r="C666" s="609" t="s">
        <v>4274</v>
      </c>
      <c r="D666" s="627" t="s">
        <v>577</v>
      </c>
      <c r="E666" s="627" t="s">
        <v>1319</v>
      </c>
      <c r="F666" s="610" t="s">
        <v>4275</v>
      </c>
      <c r="G666" s="609" t="s">
        <v>4276</v>
      </c>
      <c r="H666" s="609" t="s">
        <v>4277</v>
      </c>
      <c r="I666" s="618" t="s">
        <v>4278</v>
      </c>
      <c r="J666" s="621">
        <v>150</v>
      </c>
      <c r="K666" s="621"/>
      <c r="L666" s="614"/>
    </row>
    <row r="667" spans="1:12" ht="25.5" x14ac:dyDescent="0.25">
      <c r="A667" s="600">
        <v>665</v>
      </c>
      <c r="B667" s="583" t="s">
        <v>3997</v>
      </c>
      <c r="C667" s="609" t="s">
        <v>4279</v>
      </c>
      <c r="D667" s="627" t="s">
        <v>577</v>
      </c>
      <c r="E667" s="627" t="s">
        <v>1319</v>
      </c>
      <c r="F667" s="610" t="s">
        <v>4280</v>
      </c>
      <c r="G667" s="609" t="s">
        <v>4281</v>
      </c>
      <c r="H667" s="609" t="s">
        <v>4282</v>
      </c>
      <c r="I667" s="618" t="s">
        <v>4254</v>
      </c>
      <c r="J667" s="621">
        <v>1295</v>
      </c>
      <c r="K667" s="621"/>
      <c r="L667" s="614"/>
    </row>
    <row r="668" spans="1:12" ht="38.25" x14ac:dyDescent="0.25">
      <c r="A668" s="600">
        <v>666</v>
      </c>
      <c r="B668" s="583" t="s">
        <v>3997</v>
      </c>
      <c r="C668" s="609" t="s">
        <v>4283</v>
      </c>
      <c r="D668" s="627" t="s">
        <v>577</v>
      </c>
      <c r="E668" s="627" t="s">
        <v>1319</v>
      </c>
      <c r="F668" s="611" t="s">
        <v>4284</v>
      </c>
      <c r="G668" s="609" t="s">
        <v>4285</v>
      </c>
      <c r="H668" s="609" t="s">
        <v>4286</v>
      </c>
      <c r="I668" s="618" t="s">
        <v>4254</v>
      </c>
      <c r="J668" s="621">
        <v>4618.3</v>
      </c>
      <c r="K668" s="621"/>
      <c r="L668" s="614"/>
    </row>
    <row r="669" spans="1:12" ht="25.5" x14ac:dyDescent="0.25">
      <c r="A669" s="600">
        <v>667</v>
      </c>
      <c r="B669" s="583" t="s">
        <v>3997</v>
      </c>
      <c r="C669" s="609" t="s">
        <v>4287</v>
      </c>
      <c r="D669" s="627" t="s">
        <v>577</v>
      </c>
      <c r="E669" s="627" t="s">
        <v>1319</v>
      </c>
      <c r="F669" s="610" t="s">
        <v>4288</v>
      </c>
      <c r="G669" s="609" t="s">
        <v>4289</v>
      </c>
      <c r="H669" s="609" t="s">
        <v>4290</v>
      </c>
      <c r="I669" s="618" t="s">
        <v>4254</v>
      </c>
      <c r="J669" s="621">
        <v>972.4</v>
      </c>
      <c r="K669" s="621"/>
      <c r="L669" s="614"/>
    </row>
    <row r="670" spans="1:12" ht="38.25" x14ac:dyDescent="0.25">
      <c r="A670" s="600">
        <v>668</v>
      </c>
      <c r="B670" s="583" t="s">
        <v>3997</v>
      </c>
      <c r="C670" s="609" t="s">
        <v>4291</v>
      </c>
      <c r="D670" s="627" t="s">
        <v>577</v>
      </c>
      <c r="E670" s="627" t="s">
        <v>1319</v>
      </c>
      <c r="F670" s="610" t="s">
        <v>4292</v>
      </c>
      <c r="G670" s="609" t="s">
        <v>4289</v>
      </c>
      <c r="H670" s="609" t="s">
        <v>4290</v>
      </c>
      <c r="I670" s="618" t="s">
        <v>4254</v>
      </c>
      <c r="J670" s="621">
        <v>624</v>
      </c>
      <c r="K670" s="621"/>
      <c r="L670" s="614"/>
    </row>
    <row r="671" spans="1:12" ht="38.25" x14ac:dyDescent="0.25">
      <c r="A671" s="600">
        <v>669</v>
      </c>
      <c r="B671" s="583" t="s">
        <v>3997</v>
      </c>
      <c r="C671" s="609" t="s">
        <v>4293</v>
      </c>
      <c r="D671" s="627" t="s">
        <v>577</v>
      </c>
      <c r="E671" s="627" t="s">
        <v>1319</v>
      </c>
      <c r="F671" s="610" t="s">
        <v>4294</v>
      </c>
      <c r="G671" s="609" t="s">
        <v>4289</v>
      </c>
      <c r="H671" s="609" t="s">
        <v>4290</v>
      </c>
      <c r="I671" s="618" t="s">
        <v>4254</v>
      </c>
      <c r="J671" s="621">
        <v>300</v>
      </c>
      <c r="K671" s="621"/>
      <c r="L671" s="614"/>
    </row>
    <row r="672" spans="1:12" ht="25.5" x14ac:dyDescent="0.25">
      <c r="A672" s="600">
        <v>670</v>
      </c>
      <c r="B672" s="583" t="s">
        <v>3997</v>
      </c>
      <c r="C672" s="609" t="s">
        <v>4295</v>
      </c>
      <c r="D672" s="627" t="s">
        <v>577</v>
      </c>
      <c r="E672" s="627" t="s">
        <v>1319</v>
      </c>
      <c r="F672" s="610" t="s">
        <v>4296</v>
      </c>
      <c r="G672" s="609" t="s">
        <v>4297</v>
      </c>
      <c r="H672" s="609" t="s">
        <v>4298</v>
      </c>
      <c r="I672" s="618" t="s">
        <v>4254</v>
      </c>
      <c r="J672" s="621">
        <v>500</v>
      </c>
      <c r="K672" s="621"/>
      <c r="L672" s="614"/>
    </row>
    <row r="673" spans="1:12" ht="38.25" x14ac:dyDescent="0.25">
      <c r="A673" s="600">
        <v>671</v>
      </c>
      <c r="B673" s="583" t="s">
        <v>3997</v>
      </c>
      <c r="C673" s="609" t="s">
        <v>4299</v>
      </c>
      <c r="D673" s="627" t="s">
        <v>577</v>
      </c>
      <c r="E673" s="627" t="s">
        <v>1319</v>
      </c>
      <c r="F673" s="610" t="s">
        <v>4300</v>
      </c>
      <c r="G673" s="609" t="s">
        <v>4301</v>
      </c>
      <c r="H673" s="609" t="s">
        <v>4302</v>
      </c>
      <c r="I673" s="618" t="s">
        <v>4254</v>
      </c>
      <c r="J673" s="621">
        <v>460</v>
      </c>
      <c r="K673" s="621"/>
      <c r="L673" s="614"/>
    </row>
    <row r="674" spans="1:12" ht="25.5" x14ac:dyDescent="0.25">
      <c r="A674" s="600">
        <v>672</v>
      </c>
      <c r="B674" s="583" t="s">
        <v>3997</v>
      </c>
      <c r="C674" s="609" t="s">
        <v>4303</v>
      </c>
      <c r="D674" s="627" t="s">
        <v>577</v>
      </c>
      <c r="E674" s="627" t="s">
        <v>1319</v>
      </c>
      <c r="F674" s="610" t="s">
        <v>4304</v>
      </c>
      <c r="G674" s="609" t="s">
        <v>4305</v>
      </c>
      <c r="H674" s="609" t="s">
        <v>4306</v>
      </c>
      <c r="I674" s="618" t="s">
        <v>4254</v>
      </c>
      <c r="J674" s="621">
        <v>560</v>
      </c>
      <c r="K674" s="621"/>
      <c r="L674" s="614"/>
    </row>
    <row r="675" spans="1:12" ht="25.5" x14ac:dyDescent="0.25">
      <c r="A675" s="600">
        <v>673</v>
      </c>
      <c r="B675" s="583" t="s">
        <v>3997</v>
      </c>
      <c r="C675" s="609" t="s">
        <v>4307</v>
      </c>
      <c r="D675" s="627" t="s">
        <v>577</v>
      </c>
      <c r="E675" s="627" t="s">
        <v>1319</v>
      </c>
      <c r="F675" s="610" t="s">
        <v>4308</v>
      </c>
      <c r="G675" s="609" t="s">
        <v>4297</v>
      </c>
      <c r="H675" s="609" t="s">
        <v>4298</v>
      </c>
      <c r="I675" s="618" t="s">
        <v>4254</v>
      </c>
      <c r="J675" s="621">
        <v>3510</v>
      </c>
      <c r="K675" s="621"/>
      <c r="L675" s="614"/>
    </row>
    <row r="676" spans="1:12" ht="25.5" x14ac:dyDescent="0.25">
      <c r="A676" s="600">
        <v>674</v>
      </c>
      <c r="B676" s="583" t="s">
        <v>3997</v>
      </c>
      <c r="C676" s="609" t="s">
        <v>4309</v>
      </c>
      <c r="D676" s="627" t="s">
        <v>577</v>
      </c>
      <c r="E676" s="627" t="s">
        <v>1319</v>
      </c>
      <c r="F676" s="610" t="s">
        <v>4310</v>
      </c>
      <c r="G676" s="609" t="s">
        <v>4311</v>
      </c>
      <c r="H676" s="609" t="s">
        <v>4312</v>
      </c>
      <c r="I676" s="618" t="s">
        <v>4254</v>
      </c>
      <c r="J676" s="621">
        <v>483</v>
      </c>
      <c r="K676" s="621"/>
      <c r="L676" s="614"/>
    </row>
    <row r="677" spans="1:12" ht="38.25" x14ac:dyDescent="0.25">
      <c r="A677" s="600">
        <v>675</v>
      </c>
      <c r="B677" s="583" t="s">
        <v>3997</v>
      </c>
      <c r="C677" s="609" t="s">
        <v>4283</v>
      </c>
      <c r="D677" s="627" t="s">
        <v>577</v>
      </c>
      <c r="E677" s="627" t="s">
        <v>1319</v>
      </c>
      <c r="F677" s="611" t="s">
        <v>4313</v>
      </c>
      <c r="G677" s="609" t="s">
        <v>4285</v>
      </c>
      <c r="H677" s="609" t="s">
        <v>4314</v>
      </c>
      <c r="I677" s="618" t="s">
        <v>4254</v>
      </c>
      <c r="J677" s="621">
        <v>2375</v>
      </c>
      <c r="K677" s="621"/>
      <c r="L677" s="614"/>
    </row>
    <row r="678" spans="1:12" ht="25.5" x14ac:dyDescent="0.25">
      <c r="A678" s="600">
        <v>676</v>
      </c>
      <c r="B678" s="583" t="s">
        <v>3997</v>
      </c>
      <c r="C678" s="609" t="s">
        <v>4315</v>
      </c>
      <c r="D678" s="627" t="s">
        <v>577</v>
      </c>
      <c r="E678" s="627" t="s">
        <v>1319</v>
      </c>
      <c r="F678" s="610" t="s">
        <v>4316</v>
      </c>
      <c r="G678" s="609" t="s">
        <v>4317</v>
      </c>
      <c r="H678" s="609" t="s">
        <v>4318</v>
      </c>
      <c r="I678" s="618" t="s">
        <v>4254</v>
      </c>
      <c r="J678" s="621">
        <v>800</v>
      </c>
      <c r="K678" s="621"/>
      <c r="L678" s="614"/>
    </row>
    <row r="679" spans="1:12" ht="38.25" x14ac:dyDescent="0.25">
      <c r="A679" s="600">
        <v>677</v>
      </c>
      <c r="B679" s="583" t="s">
        <v>3997</v>
      </c>
      <c r="C679" s="609" t="s">
        <v>4319</v>
      </c>
      <c r="D679" s="627" t="s">
        <v>577</v>
      </c>
      <c r="E679" s="627" t="s">
        <v>1319</v>
      </c>
      <c r="F679" s="610" t="s">
        <v>4320</v>
      </c>
      <c r="G679" s="609" t="s">
        <v>4321</v>
      </c>
      <c r="H679" s="609" t="s">
        <v>4322</v>
      </c>
      <c r="I679" s="618" t="s">
        <v>4254</v>
      </c>
      <c r="J679" s="621">
        <v>285</v>
      </c>
      <c r="K679" s="621"/>
      <c r="L679" s="614"/>
    </row>
    <row r="680" spans="1:12" ht="25.5" x14ac:dyDescent="0.25">
      <c r="A680" s="600">
        <v>678</v>
      </c>
      <c r="B680" s="583" t="s">
        <v>3997</v>
      </c>
      <c r="C680" s="609" t="s">
        <v>4307</v>
      </c>
      <c r="D680" s="627" t="s">
        <v>577</v>
      </c>
      <c r="E680" s="627" t="s">
        <v>1319</v>
      </c>
      <c r="F680" s="610" t="s">
        <v>4323</v>
      </c>
      <c r="G680" s="609" t="s">
        <v>4297</v>
      </c>
      <c r="H680" s="609" t="s">
        <v>4324</v>
      </c>
      <c r="I680" s="618" t="s">
        <v>4254</v>
      </c>
      <c r="J680" s="621">
        <v>2850</v>
      </c>
      <c r="K680" s="621"/>
      <c r="L680" s="614"/>
    </row>
    <row r="681" spans="1:12" ht="25.5" x14ac:dyDescent="0.25">
      <c r="A681" s="600">
        <v>679</v>
      </c>
      <c r="B681" s="583" t="s">
        <v>3997</v>
      </c>
      <c r="C681" s="609" t="s">
        <v>4307</v>
      </c>
      <c r="D681" s="627" t="s">
        <v>577</v>
      </c>
      <c r="E681" s="627" t="s">
        <v>1319</v>
      </c>
      <c r="F681" s="610" t="s">
        <v>4325</v>
      </c>
      <c r="G681" s="609" t="s">
        <v>4297</v>
      </c>
      <c r="H681" s="609" t="s">
        <v>4324</v>
      </c>
      <c r="I681" s="618" t="s">
        <v>4254</v>
      </c>
      <c r="J681" s="621">
        <v>4120</v>
      </c>
      <c r="K681" s="621"/>
      <c r="L681" s="614"/>
    </row>
    <row r="682" spans="1:12" x14ac:dyDescent="0.25">
      <c r="A682" s="600">
        <v>680</v>
      </c>
      <c r="B682" s="583" t="s">
        <v>3997</v>
      </c>
      <c r="C682" s="609" t="s">
        <v>4287</v>
      </c>
      <c r="D682" s="627" t="s">
        <v>577</v>
      </c>
      <c r="E682" s="627" t="s">
        <v>1319</v>
      </c>
      <c r="F682" s="610" t="s">
        <v>4326</v>
      </c>
      <c r="G682" s="609" t="s">
        <v>4327</v>
      </c>
      <c r="H682" s="609" t="s">
        <v>4290</v>
      </c>
      <c r="I682" s="618" t="s">
        <v>4254</v>
      </c>
      <c r="J682" s="621">
        <v>1000</v>
      </c>
      <c r="K682" s="621"/>
      <c r="L682" s="614"/>
    </row>
    <row r="683" spans="1:12" ht="25.5" x14ac:dyDescent="0.25">
      <c r="A683" s="600">
        <v>681</v>
      </c>
      <c r="B683" s="583" t="s">
        <v>3997</v>
      </c>
      <c r="C683" s="609" t="s">
        <v>4328</v>
      </c>
      <c r="D683" s="627" t="s">
        <v>577</v>
      </c>
      <c r="E683" s="627" t="s">
        <v>1319</v>
      </c>
      <c r="F683" s="610" t="s">
        <v>4329</v>
      </c>
      <c r="G683" s="609" t="s">
        <v>4330</v>
      </c>
      <c r="H683" s="609" t="s">
        <v>4331</v>
      </c>
      <c r="I683" s="618" t="s">
        <v>4254</v>
      </c>
      <c r="J683" s="621">
        <v>960</v>
      </c>
      <c r="K683" s="621"/>
      <c r="L683" s="614"/>
    </row>
    <row r="684" spans="1:12" ht="25.5" x14ac:dyDescent="0.25">
      <c r="A684" s="600">
        <v>682</v>
      </c>
      <c r="B684" s="583" t="s">
        <v>3997</v>
      </c>
      <c r="C684" s="609" t="s">
        <v>4332</v>
      </c>
      <c r="D684" s="627" t="s">
        <v>577</v>
      </c>
      <c r="E684" s="627" t="s">
        <v>1319</v>
      </c>
      <c r="F684" s="610" t="s">
        <v>4333</v>
      </c>
      <c r="G684" s="609" t="s">
        <v>4311</v>
      </c>
      <c r="H684" s="609" t="s">
        <v>4334</v>
      </c>
      <c r="I684" s="618" t="s">
        <v>4254</v>
      </c>
      <c r="J684" s="621">
        <v>120</v>
      </c>
      <c r="K684" s="621"/>
      <c r="L684" s="614"/>
    </row>
    <row r="685" spans="1:12" ht="25.5" x14ac:dyDescent="0.25">
      <c r="A685" s="600">
        <v>683</v>
      </c>
      <c r="B685" s="583" t="s">
        <v>3997</v>
      </c>
      <c r="C685" s="609" t="s">
        <v>4279</v>
      </c>
      <c r="D685" s="627" t="s">
        <v>577</v>
      </c>
      <c r="E685" s="627" t="s">
        <v>1319</v>
      </c>
      <c r="F685" s="610" t="s">
        <v>4335</v>
      </c>
      <c r="G685" s="609" t="s">
        <v>4330</v>
      </c>
      <c r="H685" s="609" t="s">
        <v>4331</v>
      </c>
      <c r="I685" s="618" t="s">
        <v>4254</v>
      </c>
      <c r="J685" s="621">
        <v>1250</v>
      </c>
      <c r="K685" s="621"/>
      <c r="L685" s="614"/>
    </row>
    <row r="686" spans="1:12" ht="25.5" x14ac:dyDescent="0.25">
      <c r="A686" s="600">
        <v>684</v>
      </c>
      <c r="B686" s="583" t="s">
        <v>3997</v>
      </c>
      <c r="C686" s="609" t="s">
        <v>4336</v>
      </c>
      <c r="D686" s="627" t="s">
        <v>577</v>
      </c>
      <c r="E686" s="627" t="s">
        <v>1319</v>
      </c>
      <c r="F686" s="610" t="s">
        <v>4337</v>
      </c>
      <c r="G686" s="609" t="s">
        <v>4321</v>
      </c>
      <c r="H686" s="609" t="s">
        <v>4338</v>
      </c>
      <c r="I686" s="618" t="s">
        <v>4254</v>
      </c>
      <c r="J686" s="621">
        <v>390</v>
      </c>
      <c r="K686" s="621"/>
      <c r="L686" s="614"/>
    </row>
    <row r="687" spans="1:12" x14ac:dyDescent="0.25">
      <c r="A687" s="600">
        <v>685</v>
      </c>
      <c r="B687" s="583" t="s">
        <v>3997</v>
      </c>
      <c r="C687" s="609" t="s">
        <v>4287</v>
      </c>
      <c r="D687" s="627" t="s">
        <v>577</v>
      </c>
      <c r="E687" s="627" t="s">
        <v>1319</v>
      </c>
      <c r="F687" s="610" t="s">
        <v>4339</v>
      </c>
      <c r="G687" s="609" t="s">
        <v>4327</v>
      </c>
      <c r="H687" s="609" t="s">
        <v>4290</v>
      </c>
      <c r="I687" s="618" t="s">
        <v>4254</v>
      </c>
      <c r="J687" s="621">
        <v>230</v>
      </c>
      <c r="K687" s="621"/>
      <c r="L687" s="614"/>
    </row>
    <row r="688" spans="1:12" x14ac:dyDescent="0.25">
      <c r="A688" s="600">
        <v>686</v>
      </c>
      <c r="B688" s="583" t="s">
        <v>3997</v>
      </c>
      <c r="C688" s="609" t="s">
        <v>4287</v>
      </c>
      <c r="D688" s="627" t="s">
        <v>577</v>
      </c>
      <c r="E688" s="627" t="s">
        <v>1319</v>
      </c>
      <c r="F688" s="610" t="s">
        <v>4340</v>
      </c>
      <c r="G688" s="609" t="s">
        <v>4327</v>
      </c>
      <c r="H688" s="609" t="s">
        <v>4290</v>
      </c>
      <c r="I688" s="618" t="s">
        <v>4254</v>
      </c>
      <c r="J688" s="621">
        <v>300</v>
      </c>
      <c r="K688" s="621"/>
      <c r="L688" s="614"/>
    </row>
    <row r="689" spans="1:12" ht="25.5" x14ac:dyDescent="0.25">
      <c r="A689" s="600">
        <v>687</v>
      </c>
      <c r="B689" s="583" t="s">
        <v>3997</v>
      </c>
      <c r="C689" s="609" t="s">
        <v>4287</v>
      </c>
      <c r="D689" s="627" t="s">
        <v>577</v>
      </c>
      <c r="E689" s="627" t="s">
        <v>1319</v>
      </c>
      <c r="F689" s="610" t="s">
        <v>4341</v>
      </c>
      <c r="G689" s="609" t="s">
        <v>4289</v>
      </c>
      <c r="H689" s="609" t="s">
        <v>4290</v>
      </c>
      <c r="I689" s="618" t="s">
        <v>4254</v>
      </c>
      <c r="J689" s="621">
        <v>3424.15</v>
      </c>
      <c r="K689" s="621"/>
      <c r="L689" s="614"/>
    </row>
    <row r="690" spans="1:12" ht="38.25" x14ac:dyDescent="0.25">
      <c r="A690" s="600">
        <v>688</v>
      </c>
      <c r="B690" s="583" t="s">
        <v>3997</v>
      </c>
      <c r="C690" s="609" t="s">
        <v>4342</v>
      </c>
      <c r="D690" s="627" t="s">
        <v>577</v>
      </c>
      <c r="E690" s="627" t="s">
        <v>1319</v>
      </c>
      <c r="F690" s="610" t="s">
        <v>4343</v>
      </c>
      <c r="G690" s="609" t="s">
        <v>4311</v>
      </c>
      <c r="H690" s="609" t="s">
        <v>4344</v>
      </c>
      <c r="I690" s="618" t="s">
        <v>4254</v>
      </c>
      <c r="J690" s="621">
        <v>600</v>
      </c>
      <c r="K690" s="621"/>
      <c r="L690" s="614"/>
    </row>
    <row r="691" spans="1:12" x14ac:dyDescent="0.25">
      <c r="A691" s="600">
        <v>689</v>
      </c>
      <c r="B691" s="583" t="s">
        <v>3997</v>
      </c>
      <c r="C691" s="609" t="s">
        <v>4287</v>
      </c>
      <c r="D691" s="627" t="s">
        <v>577</v>
      </c>
      <c r="E691" s="627" t="s">
        <v>1319</v>
      </c>
      <c r="F691" s="610" t="s">
        <v>4345</v>
      </c>
      <c r="G691" s="609" t="s">
        <v>4327</v>
      </c>
      <c r="H691" s="609" t="s">
        <v>4290</v>
      </c>
      <c r="I691" s="618" t="s">
        <v>4254</v>
      </c>
      <c r="J691" s="621">
        <v>460</v>
      </c>
      <c r="K691" s="621"/>
      <c r="L691" s="614"/>
    </row>
    <row r="692" spans="1:12" ht="38.25" x14ac:dyDescent="0.25">
      <c r="A692" s="600">
        <v>690</v>
      </c>
      <c r="B692" s="583" t="s">
        <v>3997</v>
      </c>
      <c r="C692" s="609" t="s">
        <v>4346</v>
      </c>
      <c r="D692" s="627" t="s">
        <v>577</v>
      </c>
      <c r="E692" s="627" t="s">
        <v>1319</v>
      </c>
      <c r="F692" s="610" t="s">
        <v>4347</v>
      </c>
      <c r="G692" s="609" t="s">
        <v>4348</v>
      </c>
      <c r="H692" s="609" t="s">
        <v>4349</v>
      </c>
      <c r="I692" s="618" t="s">
        <v>4254</v>
      </c>
      <c r="J692" s="621">
        <v>7000</v>
      </c>
      <c r="K692" s="621"/>
      <c r="L692" s="614"/>
    </row>
    <row r="693" spans="1:12" ht="38.25" x14ac:dyDescent="0.25">
      <c r="A693" s="600">
        <v>691</v>
      </c>
      <c r="B693" s="583" t="s">
        <v>3997</v>
      </c>
      <c r="C693" s="609" t="s">
        <v>4350</v>
      </c>
      <c r="D693" s="627" t="s">
        <v>577</v>
      </c>
      <c r="E693" s="627" t="s">
        <v>1319</v>
      </c>
      <c r="F693" s="610" t="s">
        <v>4351</v>
      </c>
      <c r="G693" s="609" t="s">
        <v>4352</v>
      </c>
      <c r="H693" s="609" t="s">
        <v>4353</v>
      </c>
      <c r="I693" s="618" t="s">
        <v>4254</v>
      </c>
      <c r="J693" s="621">
        <v>90</v>
      </c>
      <c r="K693" s="621"/>
      <c r="L693" s="614"/>
    </row>
    <row r="694" spans="1:12" ht="25.5" x14ac:dyDescent="0.25">
      <c r="A694" s="600">
        <v>692</v>
      </c>
      <c r="B694" s="583" t="s">
        <v>3997</v>
      </c>
      <c r="C694" s="609" t="s">
        <v>4354</v>
      </c>
      <c r="D694" s="627" t="s">
        <v>577</v>
      </c>
      <c r="E694" s="627" t="s">
        <v>1319</v>
      </c>
      <c r="F694" s="610" t="s">
        <v>4355</v>
      </c>
      <c r="G694" s="609" t="s">
        <v>4311</v>
      </c>
      <c r="H694" s="609" t="s">
        <v>4356</v>
      </c>
      <c r="I694" s="618" t="s">
        <v>4254</v>
      </c>
      <c r="J694" s="621">
        <v>1186.7</v>
      </c>
      <c r="K694" s="621"/>
      <c r="L694" s="614"/>
    </row>
    <row r="695" spans="1:12" ht="38.25" x14ac:dyDescent="0.25">
      <c r="A695" s="600">
        <v>693</v>
      </c>
      <c r="B695" s="583" t="s">
        <v>3997</v>
      </c>
      <c r="C695" s="609" t="s">
        <v>4357</v>
      </c>
      <c r="D695" s="627" t="s">
        <v>577</v>
      </c>
      <c r="E695" s="627" t="s">
        <v>1319</v>
      </c>
      <c r="F695" s="610" t="s">
        <v>4358</v>
      </c>
      <c r="G695" s="609" t="s">
        <v>4289</v>
      </c>
      <c r="H695" s="609" t="s">
        <v>4290</v>
      </c>
      <c r="I695" s="618" t="s">
        <v>4254</v>
      </c>
      <c r="J695" s="621">
        <v>120</v>
      </c>
      <c r="K695" s="621"/>
      <c r="L695" s="614"/>
    </row>
    <row r="696" spans="1:12" ht="25.5" x14ac:dyDescent="0.25">
      <c r="A696" s="600">
        <v>694</v>
      </c>
      <c r="B696" s="583" t="s">
        <v>3997</v>
      </c>
      <c r="C696" s="609" t="s">
        <v>4359</v>
      </c>
      <c r="D696" s="627" t="s">
        <v>577</v>
      </c>
      <c r="E696" s="627" t="s">
        <v>1319</v>
      </c>
      <c r="F696" s="610" t="s">
        <v>4360</v>
      </c>
      <c r="G696" s="609" t="s">
        <v>4348</v>
      </c>
      <c r="H696" s="609" t="s">
        <v>4361</v>
      </c>
      <c r="I696" s="618" t="s">
        <v>4254</v>
      </c>
      <c r="J696" s="621">
        <v>680</v>
      </c>
      <c r="K696" s="621"/>
      <c r="L696" s="614"/>
    </row>
    <row r="697" spans="1:12" ht="25.5" x14ac:dyDescent="0.25">
      <c r="A697" s="600">
        <v>695</v>
      </c>
      <c r="B697" s="583" t="s">
        <v>3997</v>
      </c>
      <c r="C697" s="609" t="s">
        <v>4287</v>
      </c>
      <c r="D697" s="627" t="s">
        <v>577</v>
      </c>
      <c r="E697" s="627" t="s">
        <v>1319</v>
      </c>
      <c r="F697" s="610" t="s">
        <v>4362</v>
      </c>
      <c r="G697" s="609" t="s">
        <v>4289</v>
      </c>
      <c r="H697" s="609" t="s">
        <v>4290</v>
      </c>
      <c r="I697" s="618" t="s">
        <v>4254</v>
      </c>
      <c r="J697" s="621">
        <v>209</v>
      </c>
      <c r="K697" s="621"/>
      <c r="L697" s="614"/>
    </row>
    <row r="698" spans="1:12" ht="25.5" x14ac:dyDescent="0.25">
      <c r="A698" s="600">
        <v>696</v>
      </c>
      <c r="B698" s="583" t="s">
        <v>3997</v>
      </c>
      <c r="C698" s="609" t="s">
        <v>4336</v>
      </c>
      <c r="D698" s="627" t="s">
        <v>577</v>
      </c>
      <c r="E698" s="627" t="s">
        <v>1319</v>
      </c>
      <c r="F698" s="610" t="s">
        <v>4363</v>
      </c>
      <c r="G698" s="609" t="s">
        <v>4321</v>
      </c>
      <c r="H698" s="609" t="s">
        <v>4364</v>
      </c>
      <c r="I698" s="618" t="s">
        <v>4254</v>
      </c>
      <c r="J698" s="621">
        <v>1147.5</v>
      </c>
      <c r="K698" s="621"/>
      <c r="L698" s="614"/>
    </row>
    <row r="699" spans="1:12" ht="25.5" x14ac:dyDescent="0.25">
      <c r="A699" s="600">
        <v>697</v>
      </c>
      <c r="B699" s="583" t="s">
        <v>3997</v>
      </c>
      <c r="C699" s="609" t="s">
        <v>4287</v>
      </c>
      <c r="D699" s="627" t="s">
        <v>577</v>
      </c>
      <c r="E699" s="627" t="s">
        <v>1319</v>
      </c>
      <c r="F699" s="611" t="s">
        <v>4365</v>
      </c>
      <c r="G699" s="609" t="s">
        <v>4289</v>
      </c>
      <c r="H699" s="609" t="s">
        <v>4290</v>
      </c>
      <c r="I699" s="618" t="s">
        <v>4254</v>
      </c>
      <c r="J699" s="621">
        <v>3923.1</v>
      </c>
      <c r="K699" s="621"/>
      <c r="L699" s="614"/>
    </row>
    <row r="700" spans="1:12" ht="25.5" x14ac:dyDescent="0.25">
      <c r="A700" s="600">
        <v>698</v>
      </c>
      <c r="B700" s="583" t="s">
        <v>3997</v>
      </c>
      <c r="C700" s="609" t="s">
        <v>4336</v>
      </c>
      <c r="D700" s="627" t="s">
        <v>577</v>
      </c>
      <c r="E700" s="627" t="s">
        <v>1319</v>
      </c>
      <c r="F700" s="610" t="s">
        <v>4366</v>
      </c>
      <c r="G700" s="609" t="s">
        <v>4321</v>
      </c>
      <c r="H700" s="609" t="s">
        <v>4364</v>
      </c>
      <c r="I700" s="618" t="s">
        <v>4254</v>
      </c>
      <c r="J700" s="621">
        <v>75</v>
      </c>
      <c r="K700" s="621"/>
      <c r="L700" s="614"/>
    </row>
    <row r="701" spans="1:12" ht="25.5" x14ac:dyDescent="0.25">
      <c r="A701" s="600">
        <v>699</v>
      </c>
      <c r="B701" s="583" t="s">
        <v>3997</v>
      </c>
      <c r="C701" s="609" t="s">
        <v>4287</v>
      </c>
      <c r="D701" s="627" t="s">
        <v>577</v>
      </c>
      <c r="E701" s="627" t="s">
        <v>1319</v>
      </c>
      <c r="F701" s="611" t="s">
        <v>4367</v>
      </c>
      <c r="G701" s="609" t="s">
        <v>4289</v>
      </c>
      <c r="H701" s="609" t="s">
        <v>4290</v>
      </c>
      <c r="I701" s="618" t="s">
        <v>4254</v>
      </c>
      <c r="J701" s="621">
        <v>1857.52</v>
      </c>
      <c r="K701" s="621"/>
      <c r="L701" s="614"/>
    </row>
    <row r="702" spans="1:12" ht="25.5" x14ac:dyDescent="0.25">
      <c r="A702" s="600">
        <v>700</v>
      </c>
      <c r="B702" s="583" t="s">
        <v>3997</v>
      </c>
      <c r="C702" s="609" t="s">
        <v>4287</v>
      </c>
      <c r="D702" s="627" t="s">
        <v>577</v>
      </c>
      <c r="E702" s="627" t="s">
        <v>1319</v>
      </c>
      <c r="F702" s="610" t="s">
        <v>4368</v>
      </c>
      <c r="G702" s="609" t="s">
        <v>4369</v>
      </c>
      <c r="H702" s="609" t="s">
        <v>4370</v>
      </c>
      <c r="I702" s="618" t="s">
        <v>4254</v>
      </c>
      <c r="J702" s="621">
        <v>750</v>
      </c>
      <c r="K702" s="621"/>
      <c r="L702" s="614"/>
    </row>
    <row r="703" spans="1:12" ht="38.25" x14ac:dyDescent="0.25">
      <c r="A703" s="600">
        <v>701</v>
      </c>
      <c r="B703" s="583" t="s">
        <v>3997</v>
      </c>
      <c r="C703" s="609" t="s">
        <v>4357</v>
      </c>
      <c r="D703" s="627" t="s">
        <v>577</v>
      </c>
      <c r="E703" s="627" t="s">
        <v>1319</v>
      </c>
      <c r="F703" s="610" t="s">
        <v>4371</v>
      </c>
      <c r="G703" s="609" t="s">
        <v>4289</v>
      </c>
      <c r="H703" s="609" t="s">
        <v>4290</v>
      </c>
      <c r="I703" s="618" t="s">
        <v>4254</v>
      </c>
      <c r="J703" s="621">
        <v>1155</v>
      </c>
      <c r="K703" s="621"/>
      <c r="L703" s="614"/>
    </row>
    <row r="704" spans="1:12" ht="25.5" x14ac:dyDescent="0.25">
      <c r="A704" s="600">
        <v>702</v>
      </c>
      <c r="B704" s="583" t="s">
        <v>3997</v>
      </c>
      <c r="C704" s="609" t="s">
        <v>4287</v>
      </c>
      <c r="D704" s="627" t="s">
        <v>577</v>
      </c>
      <c r="E704" s="627" t="s">
        <v>1319</v>
      </c>
      <c r="F704" s="610" t="s">
        <v>4372</v>
      </c>
      <c r="G704" s="609" t="s">
        <v>4369</v>
      </c>
      <c r="H704" s="609" t="s">
        <v>4373</v>
      </c>
      <c r="I704" s="618" t="s">
        <v>4254</v>
      </c>
      <c r="J704" s="621">
        <v>300</v>
      </c>
      <c r="K704" s="621"/>
      <c r="L704" s="614"/>
    </row>
    <row r="705" spans="1:12" ht="38.25" x14ac:dyDescent="0.25">
      <c r="A705" s="600">
        <v>703</v>
      </c>
      <c r="B705" s="583" t="s">
        <v>3997</v>
      </c>
      <c r="C705" s="609" t="s">
        <v>4374</v>
      </c>
      <c r="D705" s="627" t="s">
        <v>577</v>
      </c>
      <c r="E705" s="627" t="s">
        <v>1319</v>
      </c>
      <c r="F705" s="610" t="s">
        <v>4375</v>
      </c>
      <c r="G705" s="609" t="s">
        <v>4301</v>
      </c>
      <c r="H705" s="609" t="s">
        <v>4376</v>
      </c>
      <c r="I705" s="618" t="s">
        <v>4254</v>
      </c>
      <c r="J705" s="621">
        <v>320</v>
      </c>
      <c r="K705" s="621"/>
      <c r="L705" s="614"/>
    </row>
    <row r="706" spans="1:12" ht="25.5" x14ac:dyDescent="0.25">
      <c r="A706" s="600">
        <v>704</v>
      </c>
      <c r="B706" s="583" t="s">
        <v>3997</v>
      </c>
      <c r="C706" s="609" t="s">
        <v>4307</v>
      </c>
      <c r="D706" s="627" t="s">
        <v>577</v>
      </c>
      <c r="E706" s="627" t="s">
        <v>1319</v>
      </c>
      <c r="F706" s="610" t="s">
        <v>4377</v>
      </c>
      <c r="G706" s="609" t="s">
        <v>4297</v>
      </c>
      <c r="H706" s="594" t="s">
        <v>4378</v>
      </c>
      <c r="I706" s="618" t="s">
        <v>4254</v>
      </c>
      <c r="J706" s="621">
        <v>2060</v>
      </c>
      <c r="K706" s="621"/>
      <c r="L706" s="614"/>
    </row>
    <row r="707" spans="1:12" ht="38.25" x14ac:dyDescent="0.25">
      <c r="A707" s="600">
        <v>705</v>
      </c>
      <c r="B707" s="583" t="s">
        <v>3997</v>
      </c>
      <c r="C707" s="609" t="s">
        <v>4379</v>
      </c>
      <c r="D707" s="627" t="s">
        <v>577</v>
      </c>
      <c r="E707" s="627" t="s">
        <v>541</v>
      </c>
      <c r="F707" s="610" t="s">
        <v>4380</v>
      </c>
      <c r="G707" s="609" t="s">
        <v>4301</v>
      </c>
      <c r="H707" s="609" t="s">
        <v>4381</v>
      </c>
      <c r="I707" s="618" t="s">
        <v>4254</v>
      </c>
      <c r="J707" s="621">
        <v>2000</v>
      </c>
      <c r="K707" s="621"/>
      <c r="L707" s="614"/>
    </row>
    <row r="708" spans="1:12" ht="25.5" x14ac:dyDescent="0.25">
      <c r="A708" s="600">
        <v>706</v>
      </c>
      <c r="B708" s="583" t="s">
        <v>3997</v>
      </c>
      <c r="C708" s="609" t="s">
        <v>4279</v>
      </c>
      <c r="D708" s="627" t="s">
        <v>577</v>
      </c>
      <c r="E708" s="627" t="s">
        <v>1319</v>
      </c>
      <c r="F708" s="611" t="s">
        <v>4382</v>
      </c>
      <c r="G708" s="609" t="s">
        <v>4281</v>
      </c>
      <c r="H708" s="609" t="s">
        <v>4383</v>
      </c>
      <c r="I708" s="618" t="s">
        <v>4254</v>
      </c>
      <c r="J708" s="621">
        <v>1250</v>
      </c>
      <c r="K708" s="621"/>
      <c r="L708" s="614"/>
    </row>
    <row r="709" spans="1:12" x14ac:dyDescent="0.25">
      <c r="A709" s="600">
        <v>707</v>
      </c>
      <c r="B709" s="583" t="s">
        <v>3997</v>
      </c>
      <c r="C709" s="609" t="s">
        <v>4287</v>
      </c>
      <c r="D709" s="627" t="s">
        <v>577</v>
      </c>
      <c r="E709" s="627" t="s">
        <v>1319</v>
      </c>
      <c r="F709" s="611" t="s">
        <v>4384</v>
      </c>
      <c r="G709" s="609" t="s">
        <v>4327</v>
      </c>
      <c r="H709" s="609" t="s">
        <v>4290</v>
      </c>
      <c r="I709" s="618" t="s">
        <v>4254</v>
      </c>
      <c r="J709" s="621">
        <v>360</v>
      </c>
      <c r="K709" s="621"/>
      <c r="L709" s="614"/>
    </row>
    <row r="710" spans="1:12" ht="38.25" x14ac:dyDescent="0.25">
      <c r="A710" s="600">
        <v>708</v>
      </c>
      <c r="B710" s="583" t="s">
        <v>3997</v>
      </c>
      <c r="C710" s="609" t="s">
        <v>4385</v>
      </c>
      <c r="D710" s="627" t="s">
        <v>577</v>
      </c>
      <c r="E710" s="627" t="s">
        <v>1319</v>
      </c>
      <c r="F710" s="610" t="s">
        <v>4386</v>
      </c>
      <c r="G710" s="609" t="s">
        <v>4301</v>
      </c>
      <c r="H710" s="609" t="s">
        <v>4387</v>
      </c>
      <c r="I710" s="618" t="s">
        <v>4254</v>
      </c>
      <c r="J710" s="621">
        <v>150</v>
      </c>
      <c r="K710" s="621"/>
      <c r="L710" s="614"/>
    </row>
    <row r="711" spans="1:12" ht="25.5" x14ac:dyDescent="0.25">
      <c r="A711" s="600">
        <v>709</v>
      </c>
      <c r="B711" s="583" t="s">
        <v>3997</v>
      </c>
      <c r="C711" s="609" t="s">
        <v>4388</v>
      </c>
      <c r="D711" s="627" t="s">
        <v>577</v>
      </c>
      <c r="E711" s="627" t="s">
        <v>1319</v>
      </c>
      <c r="F711" s="611" t="s">
        <v>4389</v>
      </c>
      <c r="G711" s="609" t="s">
        <v>4321</v>
      </c>
      <c r="H711" s="609" t="s">
        <v>4322</v>
      </c>
      <c r="I711" s="618" t="s">
        <v>4254</v>
      </c>
      <c r="J711" s="621">
        <v>600</v>
      </c>
      <c r="K711" s="621"/>
      <c r="L711" s="614"/>
    </row>
    <row r="712" spans="1:12" ht="38.25" x14ac:dyDescent="0.25">
      <c r="A712" s="600">
        <v>710</v>
      </c>
      <c r="B712" s="583" t="s">
        <v>3997</v>
      </c>
      <c r="C712" s="609" t="s">
        <v>4357</v>
      </c>
      <c r="D712" s="627" t="s">
        <v>577</v>
      </c>
      <c r="E712" s="627" t="s">
        <v>1319</v>
      </c>
      <c r="F712" s="611" t="s">
        <v>4390</v>
      </c>
      <c r="G712" s="609" t="s">
        <v>4289</v>
      </c>
      <c r="H712" s="609" t="s">
        <v>4290</v>
      </c>
      <c r="I712" s="618" t="s">
        <v>4254</v>
      </c>
      <c r="J712" s="621">
        <v>241.5</v>
      </c>
      <c r="K712" s="621"/>
      <c r="L712" s="614"/>
    </row>
    <row r="713" spans="1:12" ht="25.5" x14ac:dyDescent="0.25">
      <c r="A713" s="600">
        <v>711</v>
      </c>
      <c r="B713" s="583" t="s">
        <v>3997</v>
      </c>
      <c r="C713" s="609" t="s">
        <v>4391</v>
      </c>
      <c r="D713" s="627" t="s">
        <v>577</v>
      </c>
      <c r="E713" s="627" t="s">
        <v>1319</v>
      </c>
      <c r="F713" s="610" t="s">
        <v>4392</v>
      </c>
      <c r="G713" s="609" t="s">
        <v>4348</v>
      </c>
      <c r="H713" s="609" t="s">
        <v>4393</v>
      </c>
      <c r="I713" s="618" t="s">
        <v>4254</v>
      </c>
      <c r="J713" s="621">
        <v>1260</v>
      </c>
      <c r="K713" s="621"/>
      <c r="L713" s="614"/>
    </row>
    <row r="714" spans="1:12" ht="38.25" x14ac:dyDescent="0.25">
      <c r="A714" s="600">
        <v>712</v>
      </c>
      <c r="B714" s="583" t="s">
        <v>3997</v>
      </c>
      <c r="C714" s="609" t="s">
        <v>4394</v>
      </c>
      <c r="D714" s="627" t="s">
        <v>577</v>
      </c>
      <c r="E714" s="627" t="s">
        <v>1319</v>
      </c>
      <c r="F714" s="611" t="s">
        <v>4395</v>
      </c>
      <c r="G714" s="609" t="s">
        <v>4352</v>
      </c>
      <c r="H714" s="609" t="s">
        <v>4396</v>
      </c>
      <c r="I714" s="618" t="s">
        <v>4254</v>
      </c>
      <c r="J714" s="621">
        <v>100</v>
      </c>
      <c r="K714" s="621"/>
      <c r="L714" s="614"/>
    </row>
    <row r="715" spans="1:12" ht="25.5" x14ac:dyDescent="0.25">
      <c r="A715" s="600">
        <v>713</v>
      </c>
      <c r="B715" s="583" t="s">
        <v>3997</v>
      </c>
      <c r="C715" s="609" t="s">
        <v>4397</v>
      </c>
      <c r="D715" s="627" t="s">
        <v>577</v>
      </c>
      <c r="E715" s="627" t="s">
        <v>1319</v>
      </c>
      <c r="F715" s="611" t="s">
        <v>4398</v>
      </c>
      <c r="G715" s="609" t="s">
        <v>4327</v>
      </c>
      <c r="H715" s="609" t="s">
        <v>4290</v>
      </c>
      <c r="I715" s="618" t="s">
        <v>4254</v>
      </c>
      <c r="J715" s="621">
        <v>210</v>
      </c>
      <c r="K715" s="621"/>
      <c r="L715" s="614"/>
    </row>
    <row r="716" spans="1:12" ht="25.5" x14ac:dyDescent="0.25">
      <c r="A716" s="600">
        <v>714</v>
      </c>
      <c r="B716" s="583" t="s">
        <v>3997</v>
      </c>
      <c r="C716" s="609" t="s">
        <v>4354</v>
      </c>
      <c r="D716" s="627" t="s">
        <v>577</v>
      </c>
      <c r="E716" s="627" t="s">
        <v>1319</v>
      </c>
      <c r="F716" s="611" t="s">
        <v>4399</v>
      </c>
      <c r="G716" s="609" t="s">
        <v>4311</v>
      </c>
      <c r="H716" s="609" t="s">
        <v>4322</v>
      </c>
      <c r="I716" s="618" t="s">
        <v>4254</v>
      </c>
      <c r="J716" s="621">
        <v>1145.55</v>
      </c>
      <c r="K716" s="621"/>
      <c r="L716" s="614"/>
    </row>
    <row r="717" spans="1:12" ht="25.5" x14ac:dyDescent="0.25">
      <c r="A717" s="600">
        <v>715</v>
      </c>
      <c r="B717" s="583" t="s">
        <v>3997</v>
      </c>
      <c r="C717" s="609" t="s">
        <v>4400</v>
      </c>
      <c r="D717" s="627" t="s">
        <v>577</v>
      </c>
      <c r="E717" s="627" t="s">
        <v>1319</v>
      </c>
      <c r="F717" s="611" t="s">
        <v>4401</v>
      </c>
      <c r="G717" s="609" t="s">
        <v>4311</v>
      </c>
      <c r="H717" s="609" t="s">
        <v>4322</v>
      </c>
      <c r="I717" s="618" t="s">
        <v>4254</v>
      </c>
      <c r="J717" s="621">
        <v>452</v>
      </c>
      <c r="K717" s="621"/>
      <c r="L717" s="614"/>
    </row>
    <row r="718" spans="1:12" ht="25.5" x14ac:dyDescent="0.25">
      <c r="A718" s="600">
        <v>716</v>
      </c>
      <c r="B718" s="583" t="s">
        <v>3997</v>
      </c>
      <c r="C718" s="609" t="s">
        <v>4287</v>
      </c>
      <c r="D718" s="627" t="s">
        <v>577</v>
      </c>
      <c r="E718" s="627" t="s">
        <v>1319</v>
      </c>
      <c r="F718" s="610" t="s">
        <v>4402</v>
      </c>
      <c r="G718" s="609" t="s">
        <v>4369</v>
      </c>
      <c r="H718" s="609" t="s">
        <v>4403</v>
      </c>
      <c r="I718" s="618" t="s">
        <v>4254</v>
      </c>
      <c r="J718" s="621">
        <v>785</v>
      </c>
      <c r="K718" s="621"/>
      <c r="L718" s="614"/>
    </row>
    <row r="719" spans="1:12" ht="25.5" x14ac:dyDescent="0.25">
      <c r="A719" s="600">
        <v>717</v>
      </c>
      <c r="B719" s="583" t="s">
        <v>3997</v>
      </c>
      <c r="C719" s="609" t="s">
        <v>4279</v>
      </c>
      <c r="D719" s="627" t="s">
        <v>577</v>
      </c>
      <c r="E719" s="627" t="s">
        <v>1319</v>
      </c>
      <c r="F719" s="611" t="s">
        <v>4404</v>
      </c>
      <c r="G719" s="609" t="s">
        <v>4281</v>
      </c>
      <c r="H719" s="609" t="s">
        <v>4383</v>
      </c>
      <c r="I719" s="618" t="s">
        <v>4254</v>
      </c>
      <c r="J719" s="621">
        <v>180</v>
      </c>
      <c r="K719" s="621"/>
      <c r="L719" s="614"/>
    </row>
    <row r="720" spans="1:12" ht="38.25" x14ac:dyDescent="0.25">
      <c r="A720" s="600">
        <v>718</v>
      </c>
      <c r="B720" s="583" t="s">
        <v>3997</v>
      </c>
      <c r="C720" s="609" t="s">
        <v>4405</v>
      </c>
      <c r="D720" s="627" t="s">
        <v>577</v>
      </c>
      <c r="E720" s="627" t="s">
        <v>1319</v>
      </c>
      <c r="F720" s="610" t="s">
        <v>4406</v>
      </c>
      <c r="G720" s="609" t="s">
        <v>4301</v>
      </c>
      <c r="H720" s="609" t="s">
        <v>4407</v>
      </c>
      <c r="I720" s="618" t="s">
        <v>4254</v>
      </c>
      <c r="J720" s="621">
        <v>900</v>
      </c>
      <c r="K720" s="621"/>
      <c r="L720" s="614"/>
    </row>
    <row r="721" spans="1:12" ht="25.5" x14ac:dyDescent="0.25">
      <c r="A721" s="600">
        <v>719</v>
      </c>
      <c r="B721" s="583" t="s">
        <v>3997</v>
      </c>
      <c r="C721" s="609" t="s">
        <v>4336</v>
      </c>
      <c r="D721" s="627" t="s">
        <v>577</v>
      </c>
      <c r="E721" s="627" t="s">
        <v>1319</v>
      </c>
      <c r="F721" s="611" t="s">
        <v>4408</v>
      </c>
      <c r="G721" s="609" t="s">
        <v>4321</v>
      </c>
      <c r="H721" s="609" t="s">
        <v>4338</v>
      </c>
      <c r="I721" s="618" t="s">
        <v>4254</v>
      </c>
      <c r="J721" s="621">
        <v>75</v>
      </c>
      <c r="K721" s="621"/>
      <c r="L721" s="614"/>
    </row>
    <row r="722" spans="1:12" ht="38.25" x14ac:dyDescent="0.25">
      <c r="A722" s="600">
        <v>720</v>
      </c>
      <c r="B722" s="583" t="s">
        <v>3997</v>
      </c>
      <c r="C722" s="609" t="s">
        <v>4342</v>
      </c>
      <c r="D722" s="627" t="s">
        <v>577</v>
      </c>
      <c r="E722" s="627" t="s">
        <v>1319</v>
      </c>
      <c r="F722" s="611" t="s">
        <v>4409</v>
      </c>
      <c r="G722" s="609" t="s">
        <v>4311</v>
      </c>
      <c r="H722" s="609" t="s">
        <v>4322</v>
      </c>
      <c r="I722" s="618" t="s">
        <v>4254</v>
      </c>
      <c r="J722" s="621">
        <v>390</v>
      </c>
      <c r="K722" s="621"/>
      <c r="L722" s="614"/>
    </row>
    <row r="723" spans="1:12" ht="38.25" x14ac:dyDescent="0.25">
      <c r="A723" s="600">
        <v>721</v>
      </c>
      <c r="B723" s="583" t="s">
        <v>3997</v>
      </c>
      <c r="C723" s="609" t="s">
        <v>4346</v>
      </c>
      <c r="D723" s="627" t="s">
        <v>577</v>
      </c>
      <c r="E723" s="627" t="s">
        <v>1319</v>
      </c>
      <c r="F723" s="610" t="s">
        <v>4410</v>
      </c>
      <c r="G723" s="609" t="s">
        <v>4348</v>
      </c>
      <c r="H723" s="609" t="s">
        <v>4411</v>
      </c>
      <c r="I723" s="618" t="s">
        <v>4254</v>
      </c>
      <c r="J723" s="621">
        <v>6500</v>
      </c>
      <c r="K723" s="621"/>
      <c r="L723" s="614"/>
    </row>
    <row r="724" spans="1:12" ht="25.5" x14ac:dyDescent="0.25">
      <c r="A724" s="600">
        <v>722</v>
      </c>
      <c r="B724" s="583" t="s">
        <v>3997</v>
      </c>
      <c r="C724" s="609" t="s">
        <v>4287</v>
      </c>
      <c r="D724" s="627" t="s">
        <v>577</v>
      </c>
      <c r="E724" s="627" t="s">
        <v>1319</v>
      </c>
      <c r="F724" s="611" t="s">
        <v>4412</v>
      </c>
      <c r="G724" s="609" t="s">
        <v>4289</v>
      </c>
      <c r="H724" s="609" t="s">
        <v>4290</v>
      </c>
      <c r="I724" s="618" t="s">
        <v>4254</v>
      </c>
      <c r="J724" s="621">
        <v>407.01</v>
      </c>
      <c r="K724" s="621"/>
      <c r="L724" s="614"/>
    </row>
    <row r="725" spans="1:12" ht="51" x14ac:dyDescent="0.25">
      <c r="A725" s="600">
        <v>723</v>
      </c>
      <c r="B725" s="583" t="s">
        <v>3997</v>
      </c>
      <c r="C725" s="609" t="s">
        <v>4413</v>
      </c>
      <c r="D725" s="627" t="s">
        <v>577</v>
      </c>
      <c r="E725" s="627" t="s">
        <v>541</v>
      </c>
      <c r="F725" s="610" t="s">
        <v>4414</v>
      </c>
      <c r="G725" s="609" t="s">
        <v>4301</v>
      </c>
      <c r="H725" s="609" t="s">
        <v>4415</v>
      </c>
      <c r="I725" s="618" t="s">
        <v>4254</v>
      </c>
      <c r="J725" s="621">
        <v>700</v>
      </c>
      <c r="K725" s="621"/>
      <c r="L725" s="614"/>
    </row>
    <row r="726" spans="1:12" x14ac:dyDescent="0.25">
      <c r="A726" s="600">
        <v>724</v>
      </c>
      <c r="B726" s="583" t="s">
        <v>3997</v>
      </c>
      <c r="C726" s="609" t="s">
        <v>4279</v>
      </c>
      <c r="D726" s="627" t="s">
        <v>577</v>
      </c>
      <c r="E726" s="627" t="s">
        <v>1319</v>
      </c>
      <c r="F726" s="611" t="s">
        <v>4416</v>
      </c>
      <c r="G726" s="609" t="s">
        <v>4417</v>
      </c>
      <c r="H726" s="609" t="s">
        <v>4418</v>
      </c>
      <c r="I726" s="618" t="s">
        <v>4254</v>
      </c>
      <c r="J726" s="621">
        <v>350</v>
      </c>
      <c r="K726" s="621"/>
      <c r="L726" s="614"/>
    </row>
    <row r="727" spans="1:12" ht="25.5" x14ac:dyDescent="0.25">
      <c r="A727" s="600">
        <v>725</v>
      </c>
      <c r="B727" s="583" t="s">
        <v>3997</v>
      </c>
      <c r="C727" s="609" t="s">
        <v>4419</v>
      </c>
      <c r="D727" s="627" t="s">
        <v>577</v>
      </c>
      <c r="E727" s="627" t="s">
        <v>1319</v>
      </c>
      <c r="F727" s="611" t="s">
        <v>4420</v>
      </c>
      <c r="G727" s="609" t="s">
        <v>4421</v>
      </c>
      <c r="H727" s="609" t="s">
        <v>4422</v>
      </c>
      <c r="I727" s="618" t="s">
        <v>4254</v>
      </c>
      <c r="J727" s="621">
        <v>200</v>
      </c>
      <c r="K727" s="621"/>
      <c r="L727" s="614"/>
    </row>
    <row r="728" spans="1:12" ht="25.5" x14ac:dyDescent="0.25">
      <c r="A728" s="600">
        <v>726</v>
      </c>
      <c r="B728" s="583" t="s">
        <v>3997</v>
      </c>
      <c r="C728" s="609" t="s">
        <v>4423</v>
      </c>
      <c r="D728" s="627" t="s">
        <v>577</v>
      </c>
      <c r="E728" s="627" t="s">
        <v>1319</v>
      </c>
      <c r="F728" s="611" t="s">
        <v>4424</v>
      </c>
      <c r="G728" s="609" t="s">
        <v>4425</v>
      </c>
      <c r="H728" s="609" t="s">
        <v>4426</v>
      </c>
      <c r="I728" s="618" t="s">
        <v>4254</v>
      </c>
      <c r="J728" s="621">
        <v>460</v>
      </c>
      <c r="K728" s="621"/>
      <c r="L728" s="614"/>
    </row>
    <row r="729" spans="1:12" ht="25.5" x14ac:dyDescent="0.25">
      <c r="A729" s="600">
        <v>727</v>
      </c>
      <c r="B729" s="583" t="s">
        <v>3997</v>
      </c>
      <c r="C729" s="609" t="s">
        <v>4427</v>
      </c>
      <c r="D729" s="627" t="s">
        <v>577</v>
      </c>
      <c r="E729" s="627" t="s">
        <v>1319</v>
      </c>
      <c r="F729" s="610" t="s">
        <v>4428</v>
      </c>
      <c r="G729" s="609" t="s">
        <v>4369</v>
      </c>
      <c r="H729" s="609" t="s">
        <v>4429</v>
      </c>
      <c r="I729" s="618" t="s">
        <v>4254</v>
      </c>
      <c r="J729" s="621">
        <v>300</v>
      </c>
      <c r="K729" s="621"/>
      <c r="L729" s="614"/>
    </row>
    <row r="730" spans="1:12" ht="38.25" x14ac:dyDescent="0.25">
      <c r="A730" s="600">
        <v>728</v>
      </c>
      <c r="B730" s="583" t="s">
        <v>3997</v>
      </c>
      <c r="C730" s="609" t="s">
        <v>4430</v>
      </c>
      <c r="D730" s="627" t="s">
        <v>577</v>
      </c>
      <c r="E730" s="627" t="s">
        <v>1319</v>
      </c>
      <c r="F730" s="611" t="s">
        <v>4431</v>
      </c>
      <c r="G730" s="609" t="s">
        <v>4432</v>
      </c>
      <c r="H730" s="609" t="s">
        <v>4433</v>
      </c>
      <c r="I730" s="618" t="s">
        <v>4254</v>
      </c>
      <c r="J730" s="621">
        <v>950</v>
      </c>
      <c r="K730" s="621"/>
      <c r="L730" s="614"/>
    </row>
    <row r="731" spans="1:12" ht="25.5" x14ac:dyDescent="0.25">
      <c r="A731" s="600">
        <v>729</v>
      </c>
      <c r="B731" s="583" t="s">
        <v>3997</v>
      </c>
      <c r="C731" s="609" t="s">
        <v>4434</v>
      </c>
      <c r="D731" s="627" t="s">
        <v>577</v>
      </c>
      <c r="E731" s="627" t="s">
        <v>1319</v>
      </c>
      <c r="F731" s="611" t="s">
        <v>4435</v>
      </c>
      <c r="G731" s="609" t="s">
        <v>4436</v>
      </c>
      <c r="H731" s="609" t="s">
        <v>4437</v>
      </c>
      <c r="I731" s="618" t="s">
        <v>4254</v>
      </c>
      <c r="J731" s="621">
        <v>830</v>
      </c>
      <c r="K731" s="621"/>
      <c r="L731" s="614"/>
    </row>
    <row r="732" spans="1:12" ht="25.5" x14ac:dyDescent="0.25">
      <c r="A732" s="600">
        <v>730</v>
      </c>
      <c r="B732" s="583" t="s">
        <v>3997</v>
      </c>
      <c r="C732" s="609" t="s">
        <v>4434</v>
      </c>
      <c r="D732" s="627" t="s">
        <v>577</v>
      </c>
      <c r="E732" s="627" t="s">
        <v>1319</v>
      </c>
      <c r="F732" s="611" t="s">
        <v>4438</v>
      </c>
      <c r="G732" s="609" t="s">
        <v>4436</v>
      </c>
      <c r="H732" s="609" t="s">
        <v>4437</v>
      </c>
      <c r="I732" s="618" t="s">
        <v>4254</v>
      </c>
      <c r="J732" s="621">
        <v>945</v>
      </c>
      <c r="K732" s="621"/>
      <c r="L732" s="614"/>
    </row>
    <row r="733" spans="1:12" ht="25.5" x14ac:dyDescent="0.25">
      <c r="A733" s="600">
        <v>731</v>
      </c>
      <c r="B733" s="583" t="s">
        <v>3997</v>
      </c>
      <c r="C733" s="609" t="s">
        <v>4434</v>
      </c>
      <c r="D733" s="627" t="s">
        <v>577</v>
      </c>
      <c r="E733" s="627" t="s">
        <v>1319</v>
      </c>
      <c r="F733" s="611" t="s">
        <v>4439</v>
      </c>
      <c r="G733" s="609" t="s">
        <v>4436</v>
      </c>
      <c r="H733" s="609" t="s">
        <v>4437</v>
      </c>
      <c r="I733" s="618" t="s">
        <v>4254</v>
      </c>
      <c r="J733" s="621">
        <v>895</v>
      </c>
      <c r="K733" s="621"/>
      <c r="L733" s="614"/>
    </row>
    <row r="734" spans="1:12" ht="38.25" x14ac:dyDescent="0.25">
      <c r="A734" s="600">
        <v>732</v>
      </c>
      <c r="B734" s="583" t="s">
        <v>3997</v>
      </c>
      <c r="C734" s="609" t="s">
        <v>4440</v>
      </c>
      <c r="D734" s="627" t="s">
        <v>577</v>
      </c>
      <c r="E734" s="627" t="s">
        <v>1319</v>
      </c>
      <c r="F734" s="611" t="s">
        <v>4441</v>
      </c>
      <c r="G734" s="609" t="s">
        <v>4327</v>
      </c>
      <c r="H734" s="609" t="s">
        <v>4290</v>
      </c>
      <c r="I734" s="618" t="s">
        <v>4254</v>
      </c>
      <c r="J734" s="621">
        <v>300</v>
      </c>
      <c r="K734" s="621"/>
      <c r="L734" s="614"/>
    </row>
    <row r="735" spans="1:12" ht="38.25" x14ac:dyDescent="0.25">
      <c r="A735" s="600">
        <v>733</v>
      </c>
      <c r="B735" s="583" t="s">
        <v>3997</v>
      </c>
      <c r="C735" s="609" t="s">
        <v>4442</v>
      </c>
      <c r="D735" s="627" t="s">
        <v>577</v>
      </c>
      <c r="E735" s="627" t="s">
        <v>1319</v>
      </c>
      <c r="F735" s="611" t="s">
        <v>4443</v>
      </c>
      <c r="G735" s="609" t="s">
        <v>4289</v>
      </c>
      <c r="H735" s="609" t="s">
        <v>4290</v>
      </c>
      <c r="I735" s="618" t="s">
        <v>4254</v>
      </c>
      <c r="J735" s="621">
        <v>520</v>
      </c>
      <c r="K735" s="621"/>
      <c r="L735" s="614"/>
    </row>
    <row r="736" spans="1:12" ht="25.5" x14ac:dyDescent="0.25">
      <c r="A736" s="600">
        <v>734</v>
      </c>
      <c r="B736" s="583" t="s">
        <v>3997</v>
      </c>
      <c r="C736" s="609" t="s">
        <v>4434</v>
      </c>
      <c r="D736" s="627" t="s">
        <v>577</v>
      </c>
      <c r="E736" s="627" t="s">
        <v>1319</v>
      </c>
      <c r="F736" s="611" t="s">
        <v>4444</v>
      </c>
      <c r="G736" s="609" t="s">
        <v>4436</v>
      </c>
      <c r="H736" s="609" t="s">
        <v>4437</v>
      </c>
      <c r="I736" s="618" t="s">
        <v>4254</v>
      </c>
      <c r="J736" s="621">
        <v>850</v>
      </c>
      <c r="K736" s="621"/>
      <c r="L736" s="614"/>
    </row>
    <row r="737" spans="1:12" ht="25.5" x14ac:dyDescent="0.25">
      <c r="A737" s="600">
        <v>735</v>
      </c>
      <c r="B737" s="583" t="s">
        <v>3997</v>
      </c>
      <c r="C737" s="609" t="s">
        <v>4279</v>
      </c>
      <c r="D737" s="627" t="s">
        <v>577</v>
      </c>
      <c r="E737" s="627" t="s">
        <v>1319</v>
      </c>
      <c r="F737" s="611" t="s">
        <v>4445</v>
      </c>
      <c r="G737" s="609" t="s">
        <v>4330</v>
      </c>
      <c r="H737" s="609" t="s">
        <v>4446</v>
      </c>
      <c r="I737" s="618" t="s">
        <v>4254</v>
      </c>
      <c r="J737" s="621">
        <v>1250</v>
      </c>
      <c r="K737" s="621"/>
      <c r="L737" s="614"/>
    </row>
    <row r="738" spans="1:12" ht="25.5" x14ac:dyDescent="0.25">
      <c r="A738" s="600">
        <v>736</v>
      </c>
      <c r="B738" s="583" t="s">
        <v>3997</v>
      </c>
      <c r="C738" s="609" t="s">
        <v>4447</v>
      </c>
      <c r="D738" s="627" t="s">
        <v>577</v>
      </c>
      <c r="E738" s="627" t="s">
        <v>1319</v>
      </c>
      <c r="F738" s="611" t="s">
        <v>4448</v>
      </c>
      <c r="G738" s="609" t="s">
        <v>4276</v>
      </c>
      <c r="H738" s="594" t="s">
        <v>4449</v>
      </c>
      <c r="I738" s="618" t="s">
        <v>4254</v>
      </c>
      <c r="J738" s="621">
        <v>1980</v>
      </c>
      <c r="K738" s="621"/>
      <c r="L738" s="614"/>
    </row>
    <row r="739" spans="1:12" ht="25.5" x14ac:dyDescent="0.25">
      <c r="A739" s="600">
        <v>737</v>
      </c>
      <c r="B739" s="583" t="s">
        <v>3997</v>
      </c>
      <c r="C739" s="609" t="s">
        <v>4332</v>
      </c>
      <c r="D739" s="627" t="s">
        <v>577</v>
      </c>
      <c r="E739" s="627" t="s">
        <v>1319</v>
      </c>
      <c r="F739" s="611" t="s">
        <v>4450</v>
      </c>
      <c r="G739" s="609" t="s">
        <v>4311</v>
      </c>
      <c r="H739" s="609" t="s">
        <v>4451</v>
      </c>
      <c r="I739" s="618" t="s">
        <v>4254</v>
      </c>
      <c r="J739" s="621">
        <v>350</v>
      </c>
      <c r="K739" s="621"/>
      <c r="L739" s="614"/>
    </row>
    <row r="740" spans="1:12" ht="25.5" x14ac:dyDescent="0.25">
      <c r="A740" s="600">
        <v>738</v>
      </c>
      <c r="B740" s="583" t="s">
        <v>3997</v>
      </c>
      <c r="C740" s="609" t="s">
        <v>4434</v>
      </c>
      <c r="D740" s="627" t="s">
        <v>577</v>
      </c>
      <c r="E740" s="627" t="s">
        <v>1319</v>
      </c>
      <c r="F740" s="611" t="s">
        <v>4452</v>
      </c>
      <c r="G740" s="609" t="s">
        <v>4436</v>
      </c>
      <c r="H740" s="609" t="s">
        <v>4437</v>
      </c>
      <c r="I740" s="618" t="s">
        <v>4254</v>
      </c>
      <c r="J740" s="621">
        <v>1137.51</v>
      </c>
      <c r="K740" s="621"/>
      <c r="L740" s="614"/>
    </row>
    <row r="741" spans="1:12" ht="25.5" x14ac:dyDescent="0.25">
      <c r="A741" s="600">
        <v>739</v>
      </c>
      <c r="B741" s="583" t="s">
        <v>3997</v>
      </c>
      <c r="C741" s="609" t="s">
        <v>4453</v>
      </c>
      <c r="D741" s="627" t="s">
        <v>577</v>
      </c>
      <c r="E741" s="627" t="s">
        <v>1319</v>
      </c>
      <c r="F741" s="611" t="s">
        <v>4454</v>
      </c>
      <c r="G741" s="609" t="s">
        <v>4281</v>
      </c>
      <c r="H741" s="609" t="s">
        <v>4383</v>
      </c>
      <c r="I741" s="618" t="s">
        <v>4254</v>
      </c>
      <c r="J741" s="621">
        <v>1500</v>
      </c>
      <c r="K741" s="621"/>
      <c r="L741" s="614"/>
    </row>
    <row r="742" spans="1:12" ht="38.25" x14ac:dyDescent="0.25">
      <c r="A742" s="600">
        <v>740</v>
      </c>
      <c r="B742" s="583" t="s">
        <v>3997</v>
      </c>
      <c r="C742" s="609" t="s">
        <v>4442</v>
      </c>
      <c r="D742" s="627" t="s">
        <v>577</v>
      </c>
      <c r="E742" s="627" t="s">
        <v>1319</v>
      </c>
      <c r="F742" s="611" t="s">
        <v>4455</v>
      </c>
      <c r="G742" s="609" t="s">
        <v>4289</v>
      </c>
      <c r="H742" s="609" t="s">
        <v>4290</v>
      </c>
      <c r="I742" s="618" t="s">
        <v>4254</v>
      </c>
      <c r="J742" s="621">
        <v>3303.6</v>
      </c>
      <c r="K742" s="621"/>
      <c r="L742" s="614"/>
    </row>
    <row r="743" spans="1:12" ht="25.5" x14ac:dyDescent="0.25">
      <c r="A743" s="600">
        <v>741</v>
      </c>
      <c r="B743" s="583" t="s">
        <v>3997</v>
      </c>
      <c r="C743" s="609" t="s">
        <v>4456</v>
      </c>
      <c r="D743" s="627" t="s">
        <v>577</v>
      </c>
      <c r="E743" s="627" t="s">
        <v>1319</v>
      </c>
      <c r="F743" s="611" t="s">
        <v>4457</v>
      </c>
      <c r="G743" s="609" t="s">
        <v>4348</v>
      </c>
      <c r="H743" s="609" t="s">
        <v>4458</v>
      </c>
      <c r="I743" s="618" t="s">
        <v>4254</v>
      </c>
      <c r="J743" s="621">
        <v>275</v>
      </c>
      <c r="K743" s="621"/>
      <c r="L743" s="614"/>
    </row>
    <row r="744" spans="1:12" ht="38.25" x14ac:dyDescent="0.25">
      <c r="A744" s="600">
        <v>742</v>
      </c>
      <c r="B744" s="583" t="s">
        <v>3997</v>
      </c>
      <c r="C744" s="609" t="s">
        <v>4459</v>
      </c>
      <c r="D744" s="627" t="s">
        <v>577</v>
      </c>
      <c r="E744" s="627" t="s">
        <v>1319</v>
      </c>
      <c r="F744" s="611" t="s">
        <v>4460</v>
      </c>
      <c r="G744" s="609" t="s">
        <v>4276</v>
      </c>
      <c r="H744" s="609" t="s">
        <v>4461</v>
      </c>
      <c r="I744" s="618" t="s">
        <v>4254</v>
      </c>
      <c r="J744" s="621">
        <v>1610</v>
      </c>
      <c r="K744" s="621"/>
      <c r="L744" s="614"/>
    </row>
    <row r="745" spans="1:12" ht="25.5" x14ac:dyDescent="0.25">
      <c r="A745" s="600">
        <v>743</v>
      </c>
      <c r="B745" s="583" t="s">
        <v>3997</v>
      </c>
      <c r="C745" s="609" t="s">
        <v>4462</v>
      </c>
      <c r="D745" s="627" t="s">
        <v>577</v>
      </c>
      <c r="E745" s="627" t="s">
        <v>1319</v>
      </c>
      <c r="F745" s="611" t="s">
        <v>4463</v>
      </c>
      <c r="G745" s="609" t="s">
        <v>4464</v>
      </c>
      <c r="H745" s="609" t="s">
        <v>4465</v>
      </c>
      <c r="I745" s="618" t="s">
        <v>4254</v>
      </c>
      <c r="J745" s="621">
        <v>4772</v>
      </c>
      <c r="K745" s="621"/>
      <c r="L745" s="614"/>
    </row>
    <row r="746" spans="1:12" ht="38.25" x14ac:dyDescent="0.25">
      <c r="A746" s="600">
        <v>744</v>
      </c>
      <c r="B746" s="583" t="s">
        <v>3997</v>
      </c>
      <c r="C746" s="609" t="s">
        <v>4346</v>
      </c>
      <c r="D746" s="627" t="s">
        <v>577</v>
      </c>
      <c r="E746" s="627" t="s">
        <v>1319</v>
      </c>
      <c r="F746" s="611" t="s">
        <v>4466</v>
      </c>
      <c r="G746" s="609" t="s">
        <v>4348</v>
      </c>
      <c r="H746" s="609" t="s">
        <v>4467</v>
      </c>
      <c r="I746" s="618" t="s">
        <v>4254</v>
      </c>
      <c r="J746" s="621">
        <v>19000</v>
      </c>
      <c r="K746" s="621"/>
      <c r="L746" s="614"/>
    </row>
    <row r="747" spans="1:12" ht="25.5" x14ac:dyDescent="0.25">
      <c r="A747" s="600">
        <v>745</v>
      </c>
      <c r="B747" s="583" t="s">
        <v>3997</v>
      </c>
      <c r="C747" s="609" t="s">
        <v>4400</v>
      </c>
      <c r="D747" s="627" t="s">
        <v>577</v>
      </c>
      <c r="E747" s="627" t="s">
        <v>1319</v>
      </c>
      <c r="F747" s="611" t="s">
        <v>4468</v>
      </c>
      <c r="G747" s="609" t="s">
        <v>4369</v>
      </c>
      <c r="H747" s="609" t="s">
        <v>4469</v>
      </c>
      <c r="I747" s="618" t="s">
        <v>4254</v>
      </c>
      <c r="J747" s="621">
        <v>300</v>
      </c>
      <c r="K747" s="621"/>
      <c r="L747" s="614"/>
    </row>
    <row r="748" spans="1:12" ht="25.5" x14ac:dyDescent="0.25">
      <c r="A748" s="600">
        <v>746</v>
      </c>
      <c r="B748" s="583" t="s">
        <v>3997</v>
      </c>
      <c r="C748" s="609" t="s">
        <v>4336</v>
      </c>
      <c r="D748" s="627" t="s">
        <v>577</v>
      </c>
      <c r="E748" s="627" t="s">
        <v>1319</v>
      </c>
      <c r="F748" s="611" t="s">
        <v>4470</v>
      </c>
      <c r="G748" s="609" t="s">
        <v>4321</v>
      </c>
      <c r="H748" s="609" t="s">
        <v>4338</v>
      </c>
      <c r="I748" s="618" t="s">
        <v>4254</v>
      </c>
      <c r="J748" s="621">
        <v>75</v>
      </c>
      <c r="K748" s="621"/>
      <c r="L748" s="614"/>
    </row>
    <row r="749" spans="1:12" ht="25.5" x14ac:dyDescent="0.25">
      <c r="A749" s="600">
        <v>747</v>
      </c>
      <c r="B749" s="583" t="s">
        <v>3997</v>
      </c>
      <c r="C749" s="609" t="s">
        <v>4400</v>
      </c>
      <c r="D749" s="627" t="s">
        <v>577</v>
      </c>
      <c r="E749" s="627" t="s">
        <v>1319</v>
      </c>
      <c r="F749" s="611" t="s">
        <v>4471</v>
      </c>
      <c r="G749" s="609" t="s">
        <v>4311</v>
      </c>
      <c r="H749" s="609" t="s">
        <v>4322</v>
      </c>
      <c r="I749" s="618" t="s">
        <v>4254</v>
      </c>
      <c r="J749" s="621">
        <v>461</v>
      </c>
      <c r="K749" s="621"/>
      <c r="L749" s="614"/>
    </row>
    <row r="750" spans="1:12" ht="38.25" x14ac:dyDescent="0.25">
      <c r="A750" s="600">
        <v>748</v>
      </c>
      <c r="B750" s="583" t="s">
        <v>3997</v>
      </c>
      <c r="C750" s="609" t="s">
        <v>4442</v>
      </c>
      <c r="D750" s="627" t="s">
        <v>577</v>
      </c>
      <c r="E750" s="627" t="s">
        <v>1319</v>
      </c>
      <c r="F750" s="611" t="s">
        <v>4472</v>
      </c>
      <c r="G750" s="609" t="s">
        <v>4327</v>
      </c>
      <c r="H750" s="609" t="s">
        <v>4290</v>
      </c>
      <c r="I750" s="618" t="s">
        <v>4254</v>
      </c>
      <c r="J750" s="621">
        <v>230</v>
      </c>
      <c r="K750" s="621"/>
      <c r="L750" s="614"/>
    </row>
    <row r="751" spans="1:12" ht="38.25" x14ac:dyDescent="0.25">
      <c r="A751" s="600">
        <v>749</v>
      </c>
      <c r="B751" s="583" t="s">
        <v>3997</v>
      </c>
      <c r="C751" s="609" t="s">
        <v>4346</v>
      </c>
      <c r="D751" s="627" t="s">
        <v>577</v>
      </c>
      <c r="E751" s="627" t="s">
        <v>1319</v>
      </c>
      <c r="F751" s="611" t="s">
        <v>4473</v>
      </c>
      <c r="G751" s="609" t="s">
        <v>4348</v>
      </c>
      <c r="H751" s="609" t="s">
        <v>4474</v>
      </c>
      <c r="I751" s="618" t="s">
        <v>4254</v>
      </c>
      <c r="J751" s="621">
        <v>2000</v>
      </c>
      <c r="K751" s="621"/>
      <c r="L751" s="614"/>
    </row>
    <row r="752" spans="1:12" ht="38.25" x14ac:dyDescent="0.25">
      <c r="A752" s="600">
        <v>750</v>
      </c>
      <c r="B752" s="583" t="s">
        <v>3997</v>
      </c>
      <c r="C752" s="609" t="s">
        <v>4475</v>
      </c>
      <c r="D752" s="627" t="s">
        <v>577</v>
      </c>
      <c r="E752" s="627" t="s">
        <v>1319</v>
      </c>
      <c r="F752" s="611" t="s">
        <v>4476</v>
      </c>
      <c r="G752" s="609" t="s">
        <v>4311</v>
      </c>
      <c r="H752" s="609" t="s">
        <v>4477</v>
      </c>
      <c r="I752" s="618" t="s">
        <v>4254</v>
      </c>
      <c r="J752" s="621">
        <v>417</v>
      </c>
      <c r="K752" s="621"/>
      <c r="L752" s="614"/>
    </row>
    <row r="753" spans="1:12" ht="38.25" x14ac:dyDescent="0.25">
      <c r="A753" s="600">
        <v>751</v>
      </c>
      <c r="B753" s="583" t="s">
        <v>3997</v>
      </c>
      <c r="C753" s="609" t="s">
        <v>4442</v>
      </c>
      <c r="D753" s="627" t="s">
        <v>577</v>
      </c>
      <c r="E753" s="627" t="s">
        <v>1319</v>
      </c>
      <c r="F753" s="611" t="s">
        <v>4478</v>
      </c>
      <c r="G753" s="609" t="s">
        <v>4297</v>
      </c>
      <c r="H753" s="609" t="s">
        <v>4479</v>
      </c>
      <c r="I753" s="618" t="s">
        <v>4254</v>
      </c>
      <c r="J753" s="621">
        <v>500</v>
      </c>
      <c r="K753" s="621"/>
      <c r="L753" s="614"/>
    </row>
    <row r="754" spans="1:12" ht="25.5" x14ac:dyDescent="0.25">
      <c r="A754" s="600">
        <v>752</v>
      </c>
      <c r="B754" s="583" t="s">
        <v>3997</v>
      </c>
      <c r="C754" s="609" t="s">
        <v>4480</v>
      </c>
      <c r="D754" s="627" t="s">
        <v>577</v>
      </c>
      <c r="E754" s="627" t="s">
        <v>1319</v>
      </c>
      <c r="F754" s="611" t="s">
        <v>4481</v>
      </c>
      <c r="G754" s="609" t="s">
        <v>4297</v>
      </c>
      <c r="H754" s="609" t="s">
        <v>4482</v>
      </c>
      <c r="I754" s="618" t="s">
        <v>4254</v>
      </c>
      <c r="J754" s="621">
        <v>1030</v>
      </c>
      <c r="K754" s="621"/>
      <c r="L754" s="614"/>
    </row>
    <row r="755" spans="1:12" ht="38.25" x14ac:dyDescent="0.25">
      <c r="A755" s="600">
        <v>753</v>
      </c>
      <c r="B755" s="583" t="s">
        <v>3997</v>
      </c>
      <c r="C755" s="609" t="s">
        <v>4346</v>
      </c>
      <c r="D755" s="627" t="s">
        <v>577</v>
      </c>
      <c r="E755" s="627" t="s">
        <v>1319</v>
      </c>
      <c r="F755" s="611" t="s">
        <v>4483</v>
      </c>
      <c r="G755" s="609" t="s">
        <v>4348</v>
      </c>
      <c r="H755" s="609" t="s">
        <v>4474</v>
      </c>
      <c r="I755" s="618" t="s">
        <v>4254</v>
      </c>
      <c r="J755" s="621">
        <v>4500</v>
      </c>
      <c r="K755" s="621"/>
      <c r="L755" s="614"/>
    </row>
    <row r="756" spans="1:12" ht="25.5" x14ac:dyDescent="0.25">
      <c r="A756" s="600">
        <v>754</v>
      </c>
      <c r="B756" s="583" t="s">
        <v>3997</v>
      </c>
      <c r="C756" s="609" t="s">
        <v>4388</v>
      </c>
      <c r="D756" s="627" t="s">
        <v>577</v>
      </c>
      <c r="E756" s="627" t="s">
        <v>1319</v>
      </c>
      <c r="F756" s="611" t="s">
        <v>4484</v>
      </c>
      <c r="G756" s="609" t="s">
        <v>4321</v>
      </c>
      <c r="H756" s="609" t="s">
        <v>4485</v>
      </c>
      <c r="I756" s="618" t="s">
        <v>4254</v>
      </c>
      <c r="J756" s="621">
        <v>600</v>
      </c>
      <c r="K756" s="621"/>
      <c r="L756" s="614"/>
    </row>
    <row r="757" spans="1:12" ht="25.5" x14ac:dyDescent="0.25">
      <c r="A757" s="600">
        <v>755</v>
      </c>
      <c r="B757" s="583" t="s">
        <v>3997</v>
      </c>
      <c r="C757" s="609" t="s">
        <v>4486</v>
      </c>
      <c r="D757" s="627" t="s">
        <v>577</v>
      </c>
      <c r="E757" s="627" t="s">
        <v>1319</v>
      </c>
      <c r="F757" s="611" t="s">
        <v>4487</v>
      </c>
      <c r="G757" s="609" t="s">
        <v>4488</v>
      </c>
      <c r="H757" s="609" t="s">
        <v>4489</v>
      </c>
      <c r="I757" s="618" t="s">
        <v>4254</v>
      </c>
      <c r="J757" s="621">
        <v>430</v>
      </c>
      <c r="K757" s="621"/>
      <c r="L757" s="614"/>
    </row>
    <row r="758" spans="1:12" ht="25.5" x14ac:dyDescent="0.25">
      <c r="A758" s="600">
        <v>756</v>
      </c>
      <c r="B758" s="583" t="s">
        <v>3997</v>
      </c>
      <c r="C758" s="609" t="s">
        <v>4480</v>
      </c>
      <c r="D758" s="627" t="s">
        <v>577</v>
      </c>
      <c r="E758" s="627" t="s">
        <v>1319</v>
      </c>
      <c r="F758" s="611" t="s">
        <v>4490</v>
      </c>
      <c r="G758" s="609" t="s">
        <v>4297</v>
      </c>
      <c r="H758" s="609" t="s">
        <v>4482</v>
      </c>
      <c r="I758" s="618" t="s">
        <v>4254</v>
      </c>
      <c r="J758" s="621">
        <v>2060</v>
      </c>
      <c r="K758" s="621"/>
      <c r="L758" s="614"/>
    </row>
    <row r="759" spans="1:12" ht="25.5" x14ac:dyDescent="0.25">
      <c r="A759" s="600">
        <v>757</v>
      </c>
      <c r="B759" s="583" t="s">
        <v>3997</v>
      </c>
      <c r="C759" s="609" t="s">
        <v>4354</v>
      </c>
      <c r="D759" s="627" t="s">
        <v>577</v>
      </c>
      <c r="E759" s="627" t="s">
        <v>1319</v>
      </c>
      <c r="F759" s="611" t="s">
        <v>4491</v>
      </c>
      <c r="G759" s="609" t="s">
        <v>4311</v>
      </c>
      <c r="H759" s="609" t="s">
        <v>4322</v>
      </c>
      <c r="I759" s="618" t="s">
        <v>4254</v>
      </c>
      <c r="J759" s="621">
        <v>240.45</v>
      </c>
      <c r="K759" s="621"/>
      <c r="L759" s="614"/>
    </row>
    <row r="760" spans="1:12" ht="25.5" x14ac:dyDescent="0.25">
      <c r="A760" s="600">
        <v>758</v>
      </c>
      <c r="B760" s="583" t="s">
        <v>3997</v>
      </c>
      <c r="C760" s="609" t="s">
        <v>4492</v>
      </c>
      <c r="D760" s="627" t="s">
        <v>577</v>
      </c>
      <c r="E760" s="627" t="s">
        <v>1319</v>
      </c>
      <c r="F760" s="611" t="s">
        <v>4493</v>
      </c>
      <c r="G760" s="609" t="s">
        <v>4281</v>
      </c>
      <c r="H760" s="609" t="s">
        <v>4494</v>
      </c>
      <c r="I760" s="618" t="s">
        <v>4254</v>
      </c>
      <c r="J760" s="621">
        <v>540</v>
      </c>
      <c r="K760" s="621"/>
      <c r="L760" s="614"/>
    </row>
    <row r="761" spans="1:12" ht="25.5" x14ac:dyDescent="0.25">
      <c r="A761" s="600">
        <v>759</v>
      </c>
      <c r="B761" s="583" t="s">
        <v>3997</v>
      </c>
      <c r="C761" s="609" t="s">
        <v>4336</v>
      </c>
      <c r="D761" s="627" t="s">
        <v>577</v>
      </c>
      <c r="E761" s="627" t="s">
        <v>1319</v>
      </c>
      <c r="F761" s="611" t="s">
        <v>4495</v>
      </c>
      <c r="G761" s="609" t="s">
        <v>4321</v>
      </c>
      <c r="H761" s="609" t="s">
        <v>4338</v>
      </c>
      <c r="I761" s="618" t="s">
        <v>4254</v>
      </c>
      <c r="J761" s="621">
        <v>75</v>
      </c>
      <c r="K761" s="621"/>
      <c r="L761" s="614"/>
    </row>
    <row r="762" spans="1:12" ht="25.5" x14ac:dyDescent="0.25">
      <c r="A762" s="600">
        <v>760</v>
      </c>
      <c r="B762" s="583" t="s">
        <v>3997</v>
      </c>
      <c r="C762" s="609" t="s">
        <v>4427</v>
      </c>
      <c r="D762" s="627" t="s">
        <v>577</v>
      </c>
      <c r="E762" s="627" t="s">
        <v>1319</v>
      </c>
      <c r="F762" s="611" t="s">
        <v>4496</v>
      </c>
      <c r="G762" s="609" t="s">
        <v>4369</v>
      </c>
      <c r="H762" s="609" t="s">
        <v>4497</v>
      </c>
      <c r="I762" s="618" t="s">
        <v>4254</v>
      </c>
      <c r="J762" s="621">
        <v>920</v>
      </c>
      <c r="K762" s="621"/>
      <c r="L762" s="614"/>
    </row>
    <row r="763" spans="1:12" ht="51" x14ac:dyDescent="0.25">
      <c r="A763" s="600">
        <v>761</v>
      </c>
      <c r="B763" s="583" t="s">
        <v>3997</v>
      </c>
      <c r="C763" s="609" t="s">
        <v>4498</v>
      </c>
      <c r="D763" s="627" t="s">
        <v>577</v>
      </c>
      <c r="E763" s="627" t="s">
        <v>541</v>
      </c>
      <c r="F763" s="611" t="s">
        <v>4499</v>
      </c>
      <c r="G763" s="609" t="s">
        <v>4488</v>
      </c>
      <c r="H763" s="609" t="s">
        <v>4500</v>
      </c>
      <c r="I763" s="618" t="s">
        <v>4254</v>
      </c>
      <c r="J763" s="621">
        <v>1377</v>
      </c>
      <c r="K763" s="621"/>
      <c r="L763" s="614"/>
    </row>
    <row r="764" spans="1:12" ht="38.25" x14ac:dyDescent="0.25">
      <c r="A764" s="600">
        <v>762</v>
      </c>
      <c r="B764" s="583" t="s">
        <v>3997</v>
      </c>
      <c r="C764" s="609" t="s">
        <v>4442</v>
      </c>
      <c r="D764" s="627" t="s">
        <v>577</v>
      </c>
      <c r="E764" s="627" t="s">
        <v>1319</v>
      </c>
      <c r="F764" s="611" t="s">
        <v>4501</v>
      </c>
      <c r="G764" s="612" t="s">
        <v>4327</v>
      </c>
      <c r="H764" s="609" t="s">
        <v>4290</v>
      </c>
      <c r="I764" s="618" t="s">
        <v>4254</v>
      </c>
      <c r="J764" s="621">
        <v>3279.8</v>
      </c>
      <c r="K764" s="621"/>
      <c r="L764" s="614"/>
    </row>
    <row r="765" spans="1:12" ht="25.5" x14ac:dyDescent="0.25">
      <c r="A765" s="600">
        <v>763</v>
      </c>
      <c r="B765" s="583" t="s">
        <v>3997</v>
      </c>
      <c r="C765" s="609" t="s">
        <v>4453</v>
      </c>
      <c r="D765" s="627" t="s">
        <v>577</v>
      </c>
      <c r="E765" s="627" t="s">
        <v>1319</v>
      </c>
      <c r="F765" s="611" t="s">
        <v>4502</v>
      </c>
      <c r="G765" s="609" t="s">
        <v>4281</v>
      </c>
      <c r="H765" s="609" t="s">
        <v>4494</v>
      </c>
      <c r="I765" s="618" t="s">
        <v>4254</v>
      </c>
      <c r="J765" s="621">
        <v>2800</v>
      </c>
      <c r="K765" s="621"/>
      <c r="L765" s="614"/>
    </row>
    <row r="766" spans="1:12" ht="25.5" x14ac:dyDescent="0.25">
      <c r="A766" s="600">
        <v>764</v>
      </c>
      <c r="B766" s="583" t="s">
        <v>3997</v>
      </c>
      <c r="C766" s="609" t="s">
        <v>4354</v>
      </c>
      <c r="D766" s="627" t="s">
        <v>577</v>
      </c>
      <c r="E766" s="627" t="s">
        <v>1319</v>
      </c>
      <c r="F766" s="611" t="s">
        <v>4503</v>
      </c>
      <c r="G766" s="609" t="s">
        <v>4311</v>
      </c>
      <c r="H766" s="609" t="s">
        <v>4322</v>
      </c>
      <c r="I766" s="618" t="s">
        <v>4254</v>
      </c>
      <c r="J766" s="621">
        <v>1153.95</v>
      </c>
      <c r="K766" s="621"/>
      <c r="L766" s="614"/>
    </row>
    <row r="767" spans="1:12" ht="25.5" x14ac:dyDescent="0.25">
      <c r="A767" s="600">
        <v>765</v>
      </c>
      <c r="B767" s="583" t="s">
        <v>3997</v>
      </c>
      <c r="C767" s="609" t="s">
        <v>4504</v>
      </c>
      <c r="D767" s="627" t="s">
        <v>577</v>
      </c>
      <c r="E767" s="627" t="s">
        <v>1319</v>
      </c>
      <c r="F767" s="611" t="s">
        <v>4505</v>
      </c>
      <c r="G767" s="609" t="s">
        <v>4348</v>
      </c>
      <c r="H767" s="609" t="s">
        <v>4506</v>
      </c>
      <c r="I767" s="618" t="s">
        <v>4254</v>
      </c>
      <c r="J767" s="621">
        <v>2520</v>
      </c>
      <c r="K767" s="621"/>
      <c r="L767" s="614"/>
    </row>
    <row r="768" spans="1:12" ht="51" x14ac:dyDescent="0.25">
      <c r="A768" s="600">
        <v>766</v>
      </c>
      <c r="B768" s="583" t="s">
        <v>3997</v>
      </c>
      <c r="C768" s="609" t="s">
        <v>4507</v>
      </c>
      <c r="D768" s="627" t="s">
        <v>577</v>
      </c>
      <c r="E768" s="627" t="s">
        <v>1319</v>
      </c>
      <c r="F768" s="611" t="s">
        <v>4508</v>
      </c>
      <c r="G768" s="609" t="s">
        <v>4297</v>
      </c>
      <c r="H768" s="609" t="s">
        <v>4509</v>
      </c>
      <c r="I768" s="618" t="s">
        <v>4254</v>
      </c>
      <c r="J768" s="621">
        <v>275</v>
      </c>
      <c r="K768" s="621"/>
      <c r="L768" s="614"/>
    </row>
    <row r="769" spans="1:12" ht="25.5" x14ac:dyDescent="0.25">
      <c r="A769" s="600">
        <v>767</v>
      </c>
      <c r="B769" s="583" t="s">
        <v>3997</v>
      </c>
      <c r="C769" s="609" t="s">
        <v>4510</v>
      </c>
      <c r="D769" s="627" t="s">
        <v>577</v>
      </c>
      <c r="E769" s="627" t="s">
        <v>1319</v>
      </c>
      <c r="F769" s="611" t="s">
        <v>4511</v>
      </c>
      <c r="G769" s="609" t="s">
        <v>4348</v>
      </c>
      <c r="H769" s="609" t="s">
        <v>4512</v>
      </c>
      <c r="I769" s="618" t="s">
        <v>4254</v>
      </c>
      <c r="J769" s="621">
        <v>1250</v>
      </c>
      <c r="K769" s="621"/>
      <c r="L769" s="614"/>
    </row>
    <row r="770" spans="1:12" ht="25.5" x14ac:dyDescent="0.25">
      <c r="A770" s="600">
        <v>768</v>
      </c>
      <c r="B770" s="583" t="s">
        <v>3997</v>
      </c>
      <c r="C770" s="609" t="s">
        <v>4513</v>
      </c>
      <c r="D770" s="627" t="s">
        <v>577</v>
      </c>
      <c r="E770" s="627" t="s">
        <v>1319</v>
      </c>
      <c r="F770" s="611" t="s">
        <v>4514</v>
      </c>
      <c r="G770" s="609" t="s">
        <v>4515</v>
      </c>
      <c r="H770" s="609" t="s">
        <v>4516</v>
      </c>
      <c r="I770" s="618" t="s">
        <v>4254</v>
      </c>
      <c r="J770" s="621">
        <v>545</v>
      </c>
      <c r="K770" s="621"/>
      <c r="L770" s="614"/>
    </row>
    <row r="771" spans="1:12" ht="38.25" x14ac:dyDescent="0.25">
      <c r="A771" s="600">
        <v>769</v>
      </c>
      <c r="B771" s="583" t="s">
        <v>3997</v>
      </c>
      <c r="C771" s="609" t="s">
        <v>4342</v>
      </c>
      <c r="D771" s="627" t="s">
        <v>577</v>
      </c>
      <c r="E771" s="627" t="s">
        <v>1319</v>
      </c>
      <c r="F771" s="611" t="s">
        <v>4517</v>
      </c>
      <c r="G771" s="609" t="s">
        <v>4311</v>
      </c>
      <c r="H771" s="609" t="s">
        <v>4518</v>
      </c>
      <c r="I771" s="618" t="s">
        <v>4254</v>
      </c>
      <c r="J771" s="621">
        <v>600</v>
      </c>
      <c r="K771" s="621"/>
      <c r="L771" s="614"/>
    </row>
    <row r="772" spans="1:12" ht="25.5" x14ac:dyDescent="0.25">
      <c r="A772" s="600">
        <v>770</v>
      </c>
      <c r="B772" s="583" t="s">
        <v>3997</v>
      </c>
      <c r="C772" s="609" t="s">
        <v>4336</v>
      </c>
      <c r="D772" s="627" t="s">
        <v>577</v>
      </c>
      <c r="E772" s="627" t="s">
        <v>1319</v>
      </c>
      <c r="F772" s="611" t="s">
        <v>4519</v>
      </c>
      <c r="G772" s="609" t="s">
        <v>4352</v>
      </c>
      <c r="H772" s="609" t="s">
        <v>4520</v>
      </c>
      <c r="I772" s="618" t="s">
        <v>4254</v>
      </c>
      <c r="J772" s="621">
        <v>225</v>
      </c>
      <c r="K772" s="621"/>
      <c r="L772" s="614"/>
    </row>
    <row r="773" spans="1:12" ht="25.5" x14ac:dyDescent="0.25">
      <c r="A773" s="600">
        <v>771</v>
      </c>
      <c r="B773" s="583" t="s">
        <v>3997</v>
      </c>
      <c r="C773" s="609" t="s">
        <v>4521</v>
      </c>
      <c r="D773" s="627" t="s">
        <v>577</v>
      </c>
      <c r="E773" s="627" t="s">
        <v>1319</v>
      </c>
      <c r="F773" s="611" t="s">
        <v>4522</v>
      </c>
      <c r="G773" s="609" t="s">
        <v>4297</v>
      </c>
      <c r="H773" s="609" t="s">
        <v>4523</v>
      </c>
      <c r="I773" s="618" t="s">
        <v>4254</v>
      </c>
      <c r="J773" s="621">
        <v>750</v>
      </c>
      <c r="K773" s="621"/>
      <c r="L773" s="614"/>
    </row>
    <row r="774" spans="1:12" ht="38.25" x14ac:dyDescent="0.25">
      <c r="A774" s="600">
        <v>772</v>
      </c>
      <c r="B774" s="583" t="s">
        <v>3997</v>
      </c>
      <c r="C774" s="609" t="s">
        <v>4299</v>
      </c>
      <c r="D774" s="627" t="s">
        <v>577</v>
      </c>
      <c r="E774" s="627" t="s">
        <v>1319</v>
      </c>
      <c r="F774" s="611" t="s">
        <v>4524</v>
      </c>
      <c r="G774" s="609" t="s">
        <v>4301</v>
      </c>
      <c r="H774" s="609" t="s">
        <v>4525</v>
      </c>
      <c r="I774" s="618" t="s">
        <v>4254</v>
      </c>
      <c r="J774" s="621">
        <v>720</v>
      </c>
      <c r="K774" s="621"/>
      <c r="L774" s="614"/>
    </row>
    <row r="775" spans="1:12" ht="25.5" x14ac:dyDescent="0.25">
      <c r="A775" s="600">
        <v>773</v>
      </c>
      <c r="B775" s="583" t="s">
        <v>3997</v>
      </c>
      <c r="C775" s="609" t="s">
        <v>4453</v>
      </c>
      <c r="D775" s="627" t="s">
        <v>577</v>
      </c>
      <c r="E775" s="627" t="s">
        <v>1319</v>
      </c>
      <c r="F775" s="611" t="s">
        <v>4526</v>
      </c>
      <c r="G775" s="609" t="s">
        <v>4330</v>
      </c>
      <c r="H775" s="609" t="s">
        <v>4383</v>
      </c>
      <c r="I775" s="618" t="s">
        <v>4254</v>
      </c>
      <c r="J775" s="621">
        <v>1500</v>
      </c>
      <c r="K775" s="621"/>
      <c r="L775" s="614"/>
    </row>
    <row r="776" spans="1:12" ht="38.25" x14ac:dyDescent="0.25">
      <c r="A776" s="600">
        <v>774</v>
      </c>
      <c r="B776" s="583" t="s">
        <v>3997</v>
      </c>
      <c r="C776" s="609" t="s">
        <v>4527</v>
      </c>
      <c r="D776" s="627" t="s">
        <v>577</v>
      </c>
      <c r="E776" s="627" t="s">
        <v>1319</v>
      </c>
      <c r="F776" s="611" t="s">
        <v>4528</v>
      </c>
      <c r="G776" s="609" t="s">
        <v>4352</v>
      </c>
      <c r="H776" s="609" t="s">
        <v>4529</v>
      </c>
      <c r="I776" s="618" t="s">
        <v>4254</v>
      </c>
      <c r="J776" s="621">
        <v>250</v>
      </c>
      <c r="K776" s="621"/>
      <c r="L776" s="614"/>
    </row>
    <row r="777" spans="1:12" ht="25.5" x14ac:dyDescent="0.25">
      <c r="A777" s="600">
        <v>775</v>
      </c>
      <c r="B777" s="583" t="s">
        <v>3997</v>
      </c>
      <c r="C777" s="609" t="s">
        <v>4453</v>
      </c>
      <c r="D777" s="627" t="s">
        <v>577</v>
      </c>
      <c r="E777" s="627" t="s">
        <v>1319</v>
      </c>
      <c r="F777" s="611" t="s">
        <v>4530</v>
      </c>
      <c r="G777" s="609" t="s">
        <v>4330</v>
      </c>
      <c r="H777" s="609" t="s">
        <v>4383</v>
      </c>
      <c r="I777" s="618" t="s">
        <v>4254</v>
      </c>
      <c r="J777" s="621">
        <v>1542</v>
      </c>
      <c r="K777" s="621"/>
      <c r="L777" s="614"/>
    </row>
    <row r="778" spans="1:12" ht="25.5" x14ac:dyDescent="0.25">
      <c r="A778" s="600">
        <v>776</v>
      </c>
      <c r="B778" s="583" t="s">
        <v>3997</v>
      </c>
      <c r="C778" s="609" t="s">
        <v>4434</v>
      </c>
      <c r="D778" s="627" t="s">
        <v>577</v>
      </c>
      <c r="E778" s="627" t="s">
        <v>1319</v>
      </c>
      <c r="F778" s="611" t="s">
        <v>4531</v>
      </c>
      <c r="G778" s="609" t="s">
        <v>4425</v>
      </c>
      <c r="H778" s="609" t="s">
        <v>4532</v>
      </c>
      <c r="I778" s="618" t="s">
        <v>4254</v>
      </c>
      <c r="J778" s="621">
        <v>960</v>
      </c>
      <c r="K778" s="621"/>
      <c r="L778" s="614"/>
    </row>
    <row r="779" spans="1:12" ht="25.5" x14ac:dyDescent="0.25">
      <c r="A779" s="600">
        <v>777</v>
      </c>
      <c r="B779" s="583" t="s">
        <v>3997</v>
      </c>
      <c r="C779" s="609" t="s">
        <v>4533</v>
      </c>
      <c r="D779" s="627" t="s">
        <v>577</v>
      </c>
      <c r="E779" s="627" t="s">
        <v>1319</v>
      </c>
      <c r="F779" s="611" t="s">
        <v>4534</v>
      </c>
      <c r="G779" s="609" t="s">
        <v>4311</v>
      </c>
      <c r="H779" s="609" t="s">
        <v>4535</v>
      </c>
      <c r="I779" s="618" t="s">
        <v>4254</v>
      </c>
      <c r="J779" s="621">
        <v>1100</v>
      </c>
      <c r="K779" s="621"/>
      <c r="L779" s="614"/>
    </row>
    <row r="780" spans="1:12" ht="25.5" x14ac:dyDescent="0.25">
      <c r="A780" s="600">
        <v>778</v>
      </c>
      <c r="B780" s="583" t="s">
        <v>3997</v>
      </c>
      <c r="C780" s="609" t="s">
        <v>4480</v>
      </c>
      <c r="D780" s="627" t="s">
        <v>577</v>
      </c>
      <c r="E780" s="627" t="s">
        <v>1319</v>
      </c>
      <c r="F780" s="611" t="s">
        <v>4536</v>
      </c>
      <c r="G780" s="609" t="s">
        <v>4297</v>
      </c>
      <c r="H780" s="609" t="s">
        <v>4509</v>
      </c>
      <c r="I780" s="618" t="s">
        <v>4254</v>
      </c>
      <c r="J780" s="621">
        <v>3280</v>
      </c>
      <c r="K780" s="621"/>
      <c r="L780" s="614"/>
    </row>
    <row r="781" spans="1:12" ht="38.25" x14ac:dyDescent="0.25">
      <c r="A781" s="600">
        <v>779</v>
      </c>
      <c r="B781" s="583" t="s">
        <v>3997</v>
      </c>
      <c r="C781" s="609" t="s">
        <v>4440</v>
      </c>
      <c r="D781" s="627" t="s">
        <v>577</v>
      </c>
      <c r="E781" s="627" t="s">
        <v>1319</v>
      </c>
      <c r="F781" s="611" t="s">
        <v>4537</v>
      </c>
      <c r="G781" s="609" t="s">
        <v>4327</v>
      </c>
      <c r="H781" s="609" t="s">
        <v>4290</v>
      </c>
      <c r="I781" s="618" t="s">
        <v>4254</v>
      </c>
      <c r="J781" s="621">
        <v>460</v>
      </c>
      <c r="K781" s="621"/>
      <c r="L781" s="614"/>
    </row>
    <row r="782" spans="1:12" ht="38.25" x14ac:dyDescent="0.25">
      <c r="A782" s="600">
        <v>780</v>
      </c>
      <c r="B782" s="583" t="s">
        <v>3997</v>
      </c>
      <c r="C782" s="609" t="s">
        <v>4283</v>
      </c>
      <c r="D782" s="627" t="s">
        <v>577</v>
      </c>
      <c r="E782" s="627" t="s">
        <v>1319</v>
      </c>
      <c r="F782" s="611" t="s">
        <v>4538</v>
      </c>
      <c r="G782" s="609" t="s">
        <v>4285</v>
      </c>
      <c r="H782" s="609" t="s">
        <v>4314</v>
      </c>
      <c r="I782" s="618" t="s">
        <v>4254</v>
      </c>
      <c r="J782" s="621">
        <v>10605</v>
      </c>
      <c r="K782" s="621"/>
      <c r="L782" s="614"/>
    </row>
    <row r="783" spans="1:12" ht="25.5" x14ac:dyDescent="0.25">
      <c r="A783" s="600">
        <v>781</v>
      </c>
      <c r="B783" s="583" t="s">
        <v>3997</v>
      </c>
      <c r="C783" s="609" t="s">
        <v>4354</v>
      </c>
      <c r="D783" s="627" t="s">
        <v>577</v>
      </c>
      <c r="E783" s="627" t="s">
        <v>1319</v>
      </c>
      <c r="F783" s="611" t="s">
        <v>4539</v>
      </c>
      <c r="G783" s="609" t="s">
        <v>4311</v>
      </c>
      <c r="H783" s="609" t="s">
        <v>4322</v>
      </c>
      <c r="I783" s="618" t="s">
        <v>4254</v>
      </c>
      <c r="J783" s="621">
        <v>1117.2</v>
      </c>
      <c r="K783" s="621"/>
      <c r="L783" s="614"/>
    </row>
    <row r="784" spans="1:12" ht="25.5" x14ac:dyDescent="0.25">
      <c r="A784" s="600">
        <v>782</v>
      </c>
      <c r="B784" s="583" t="s">
        <v>3997</v>
      </c>
      <c r="C784" s="609" t="s">
        <v>4453</v>
      </c>
      <c r="D784" s="627" t="s">
        <v>577</v>
      </c>
      <c r="E784" s="627" t="s">
        <v>1319</v>
      </c>
      <c r="F784" s="611" t="s">
        <v>4540</v>
      </c>
      <c r="G784" s="609" t="s">
        <v>4281</v>
      </c>
      <c r="H784" s="609" t="s">
        <v>4541</v>
      </c>
      <c r="I784" s="618" t="s">
        <v>4254</v>
      </c>
      <c r="J784" s="621">
        <v>2800</v>
      </c>
      <c r="K784" s="621"/>
      <c r="L784" s="614"/>
    </row>
    <row r="785" spans="1:12" ht="38.25" x14ac:dyDescent="0.25">
      <c r="A785" s="600">
        <v>783</v>
      </c>
      <c r="B785" s="583" t="s">
        <v>3997</v>
      </c>
      <c r="C785" s="609" t="s">
        <v>4542</v>
      </c>
      <c r="D785" s="627" t="s">
        <v>577</v>
      </c>
      <c r="E785" s="627" t="s">
        <v>1319</v>
      </c>
      <c r="F785" s="611" t="s">
        <v>4543</v>
      </c>
      <c r="G785" s="609" t="s">
        <v>4544</v>
      </c>
      <c r="H785" s="609" t="s">
        <v>4545</v>
      </c>
      <c r="I785" s="618" t="s">
        <v>4254</v>
      </c>
      <c r="J785" s="621">
        <v>360</v>
      </c>
      <c r="K785" s="621"/>
      <c r="L785" s="614"/>
    </row>
    <row r="786" spans="1:12" ht="51" x14ac:dyDescent="0.25">
      <c r="A786" s="600">
        <v>784</v>
      </c>
      <c r="B786" s="583" t="s">
        <v>3997</v>
      </c>
      <c r="C786" s="609" t="s">
        <v>4546</v>
      </c>
      <c r="D786" s="627" t="s">
        <v>577</v>
      </c>
      <c r="E786" s="627" t="s">
        <v>1319</v>
      </c>
      <c r="F786" s="611" t="s">
        <v>4547</v>
      </c>
      <c r="G786" s="609" t="s">
        <v>4544</v>
      </c>
      <c r="H786" s="609" t="s">
        <v>4548</v>
      </c>
      <c r="I786" s="618" t="s">
        <v>4254</v>
      </c>
      <c r="J786" s="621">
        <v>100</v>
      </c>
      <c r="K786" s="621"/>
      <c r="L786" s="614"/>
    </row>
    <row r="787" spans="1:12" ht="25.5" x14ac:dyDescent="0.25">
      <c r="A787" s="600">
        <v>785</v>
      </c>
      <c r="B787" s="583" t="s">
        <v>3997</v>
      </c>
      <c r="C787" s="609" t="s">
        <v>4510</v>
      </c>
      <c r="D787" s="627" t="s">
        <v>577</v>
      </c>
      <c r="E787" s="627" t="s">
        <v>1319</v>
      </c>
      <c r="F787" s="611" t="s">
        <v>4549</v>
      </c>
      <c r="G787" s="609" t="s">
        <v>4348</v>
      </c>
      <c r="H787" s="609" t="s">
        <v>4411</v>
      </c>
      <c r="I787" s="618" t="s">
        <v>4254</v>
      </c>
      <c r="J787" s="621">
        <v>3000</v>
      </c>
      <c r="K787" s="621"/>
      <c r="L787" s="614"/>
    </row>
    <row r="788" spans="1:12" ht="25.5" x14ac:dyDescent="0.25">
      <c r="A788" s="600">
        <v>786</v>
      </c>
      <c r="B788" s="583" t="s">
        <v>3997</v>
      </c>
      <c r="C788" s="609" t="s">
        <v>4336</v>
      </c>
      <c r="D788" s="627" t="s">
        <v>577</v>
      </c>
      <c r="E788" s="627" t="s">
        <v>1319</v>
      </c>
      <c r="F788" s="611" t="s">
        <v>4550</v>
      </c>
      <c r="G788" s="609" t="s">
        <v>4321</v>
      </c>
      <c r="H788" s="609" t="s">
        <v>4551</v>
      </c>
      <c r="I788" s="618" t="s">
        <v>4254</v>
      </c>
      <c r="J788" s="621">
        <v>375</v>
      </c>
      <c r="K788" s="621"/>
      <c r="L788" s="614"/>
    </row>
    <row r="789" spans="1:12" ht="25.5" x14ac:dyDescent="0.25">
      <c r="A789" s="600">
        <v>787</v>
      </c>
      <c r="B789" s="583" t="s">
        <v>3997</v>
      </c>
      <c r="C789" s="609" t="s">
        <v>4552</v>
      </c>
      <c r="D789" s="627" t="s">
        <v>577</v>
      </c>
      <c r="E789" s="627" t="s">
        <v>1319</v>
      </c>
      <c r="F789" s="611" t="s">
        <v>4553</v>
      </c>
      <c r="G789" s="609" t="s">
        <v>4327</v>
      </c>
      <c r="H789" s="609" t="s">
        <v>4290</v>
      </c>
      <c r="I789" s="618" t="s">
        <v>4254</v>
      </c>
      <c r="J789" s="621">
        <v>540</v>
      </c>
      <c r="K789" s="621"/>
      <c r="L789" s="614"/>
    </row>
    <row r="790" spans="1:12" ht="25.5" x14ac:dyDescent="0.25">
      <c r="A790" s="600">
        <v>788</v>
      </c>
      <c r="B790" s="583" t="s">
        <v>3997</v>
      </c>
      <c r="C790" s="609" t="s">
        <v>4453</v>
      </c>
      <c r="D790" s="627" t="s">
        <v>577</v>
      </c>
      <c r="E790" s="627" t="s">
        <v>1319</v>
      </c>
      <c r="F790" s="611" t="s">
        <v>4554</v>
      </c>
      <c r="G790" s="609" t="s">
        <v>4330</v>
      </c>
      <c r="H790" s="609" t="s">
        <v>4541</v>
      </c>
      <c r="I790" s="618" t="s">
        <v>4254</v>
      </c>
      <c r="J790" s="621">
        <v>2800</v>
      </c>
      <c r="K790" s="621"/>
      <c r="L790" s="614"/>
    </row>
    <row r="791" spans="1:12" ht="25.5" x14ac:dyDescent="0.25">
      <c r="A791" s="600">
        <v>789</v>
      </c>
      <c r="B791" s="583" t="s">
        <v>3997</v>
      </c>
      <c r="C791" s="609" t="s">
        <v>4510</v>
      </c>
      <c r="D791" s="627" t="s">
        <v>577</v>
      </c>
      <c r="E791" s="627" t="s">
        <v>1319</v>
      </c>
      <c r="F791" s="611" t="s">
        <v>4555</v>
      </c>
      <c r="G791" s="609" t="s">
        <v>4348</v>
      </c>
      <c r="H791" s="609" t="s">
        <v>4411</v>
      </c>
      <c r="I791" s="618" t="s">
        <v>4254</v>
      </c>
      <c r="J791" s="621">
        <v>4000</v>
      </c>
      <c r="K791" s="621"/>
      <c r="L791" s="614"/>
    </row>
    <row r="792" spans="1:12" ht="38.25" x14ac:dyDescent="0.25">
      <c r="A792" s="600">
        <v>790</v>
      </c>
      <c r="B792" s="583" t="s">
        <v>3997</v>
      </c>
      <c r="C792" s="609" t="s">
        <v>4357</v>
      </c>
      <c r="D792" s="627" t="s">
        <v>577</v>
      </c>
      <c r="E792" s="627" t="s">
        <v>1319</v>
      </c>
      <c r="F792" s="611" t="s">
        <v>4556</v>
      </c>
      <c r="G792" s="609" t="s">
        <v>4327</v>
      </c>
      <c r="H792" s="609" t="s">
        <v>4290</v>
      </c>
      <c r="I792" s="618" t="s">
        <v>4254</v>
      </c>
      <c r="J792" s="621">
        <v>130</v>
      </c>
      <c r="K792" s="621"/>
      <c r="L792" s="614"/>
    </row>
    <row r="793" spans="1:12" ht="25.5" x14ac:dyDescent="0.25">
      <c r="A793" s="600">
        <v>791</v>
      </c>
      <c r="B793" s="583" t="s">
        <v>3997</v>
      </c>
      <c r="C793" s="609" t="s">
        <v>4557</v>
      </c>
      <c r="D793" s="627" t="s">
        <v>577</v>
      </c>
      <c r="E793" s="627" t="s">
        <v>1319</v>
      </c>
      <c r="F793" s="611" t="s">
        <v>4558</v>
      </c>
      <c r="G793" s="609" t="s">
        <v>4301</v>
      </c>
      <c r="H793" s="609" t="s">
        <v>4559</v>
      </c>
      <c r="I793" s="618" t="s">
        <v>4254</v>
      </c>
      <c r="J793" s="621">
        <v>600</v>
      </c>
      <c r="K793" s="621"/>
      <c r="L793" s="614"/>
    </row>
    <row r="794" spans="1:12" ht="25.5" x14ac:dyDescent="0.25">
      <c r="A794" s="600">
        <v>792</v>
      </c>
      <c r="B794" s="583" t="s">
        <v>3997</v>
      </c>
      <c r="C794" s="609" t="s">
        <v>4336</v>
      </c>
      <c r="D794" s="627" t="s">
        <v>577</v>
      </c>
      <c r="E794" s="627" t="s">
        <v>1319</v>
      </c>
      <c r="F794" s="611" t="s">
        <v>4560</v>
      </c>
      <c r="G794" s="609" t="s">
        <v>4321</v>
      </c>
      <c r="H794" s="609" t="s">
        <v>4551</v>
      </c>
      <c r="I794" s="618" t="s">
        <v>4254</v>
      </c>
      <c r="J794" s="621">
        <v>150</v>
      </c>
      <c r="K794" s="621"/>
      <c r="L794" s="614"/>
    </row>
    <row r="795" spans="1:12" ht="25.5" x14ac:dyDescent="0.25">
      <c r="A795" s="600">
        <v>793</v>
      </c>
      <c r="B795" s="583" t="s">
        <v>3997</v>
      </c>
      <c r="C795" s="609" t="s">
        <v>4510</v>
      </c>
      <c r="D795" s="627" t="s">
        <v>577</v>
      </c>
      <c r="E795" s="627" t="s">
        <v>1319</v>
      </c>
      <c r="F795" s="611" t="s">
        <v>4561</v>
      </c>
      <c r="G795" s="609" t="s">
        <v>4348</v>
      </c>
      <c r="H795" s="609" t="s">
        <v>4411</v>
      </c>
      <c r="I795" s="618" t="s">
        <v>4254</v>
      </c>
      <c r="J795" s="621">
        <v>1100</v>
      </c>
      <c r="K795" s="621"/>
      <c r="L795" s="614"/>
    </row>
    <row r="796" spans="1:12" ht="25.5" x14ac:dyDescent="0.25">
      <c r="A796" s="600">
        <v>794</v>
      </c>
      <c r="B796" s="583" t="s">
        <v>3997</v>
      </c>
      <c r="C796" s="609" t="s">
        <v>4400</v>
      </c>
      <c r="D796" s="627" t="s">
        <v>577</v>
      </c>
      <c r="E796" s="627" t="s">
        <v>1319</v>
      </c>
      <c r="F796" s="611" t="s">
        <v>4562</v>
      </c>
      <c r="G796" s="609" t="s">
        <v>4301</v>
      </c>
      <c r="H796" s="609" t="s">
        <v>4563</v>
      </c>
      <c r="I796" s="618" t="s">
        <v>4254</v>
      </c>
      <c r="J796" s="621">
        <v>620</v>
      </c>
      <c r="K796" s="621"/>
      <c r="L796" s="614"/>
    </row>
    <row r="797" spans="1:12" ht="25.5" x14ac:dyDescent="0.25">
      <c r="A797" s="600">
        <v>795</v>
      </c>
      <c r="B797" s="583" t="s">
        <v>3997</v>
      </c>
      <c r="C797" s="609" t="s">
        <v>4332</v>
      </c>
      <c r="D797" s="627" t="s">
        <v>577</v>
      </c>
      <c r="E797" s="627" t="s">
        <v>1319</v>
      </c>
      <c r="F797" s="611" t="s">
        <v>4564</v>
      </c>
      <c r="G797" s="609" t="s">
        <v>4311</v>
      </c>
      <c r="H797" s="609" t="s">
        <v>4565</v>
      </c>
      <c r="I797" s="618" t="s">
        <v>4254</v>
      </c>
      <c r="J797" s="621">
        <v>535</v>
      </c>
      <c r="K797" s="621"/>
      <c r="L797" s="614"/>
    </row>
    <row r="798" spans="1:12" ht="25.5" x14ac:dyDescent="0.25">
      <c r="A798" s="600">
        <v>796</v>
      </c>
      <c r="B798" s="583" t="s">
        <v>3997</v>
      </c>
      <c r="C798" s="609" t="s">
        <v>4566</v>
      </c>
      <c r="D798" s="627" t="s">
        <v>577</v>
      </c>
      <c r="E798" s="627" t="s">
        <v>1319</v>
      </c>
      <c r="F798" s="611" t="s">
        <v>4567</v>
      </c>
      <c r="G798" s="609" t="s">
        <v>4311</v>
      </c>
      <c r="H798" s="609" t="s">
        <v>4568</v>
      </c>
      <c r="I798" s="618" t="s">
        <v>4254</v>
      </c>
      <c r="J798" s="621">
        <v>250</v>
      </c>
      <c r="K798" s="621"/>
      <c r="L798" s="614"/>
    </row>
    <row r="799" spans="1:12" ht="38.25" x14ac:dyDescent="0.25">
      <c r="A799" s="600">
        <v>797</v>
      </c>
      <c r="B799" s="583" t="s">
        <v>3997</v>
      </c>
      <c r="C799" s="609" t="s">
        <v>4350</v>
      </c>
      <c r="D799" s="627" t="s">
        <v>577</v>
      </c>
      <c r="E799" s="627" t="s">
        <v>1319</v>
      </c>
      <c r="F799" s="611" t="s">
        <v>4569</v>
      </c>
      <c r="G799" s="609" t="s">
        <v>4311</v>
      </c>
      <c r="H799" s="609" t="s">
        <v>4570</v>
      </c>
      <c r="I799" s="618" t="s">
        <v>4254</v>
      </c>
      <c r="J799" s="621">
        <v>920</v>
      </c>
      <c r="K799" s="621"/>
      <c r="L799" s="614"/>
    </row>
    <row r="800" spans="1:12" ht="25.5" x14ac:dyDescent="0.25">
      <c r="A800" s="600">
        <v>798</v>
      </c>
      <c r="B800" s="583" t="s">
        <v>3997</v>
      </c>
      <c r="C800" s="609" t="s">
        <v>4336</v>
      </c>
      <c r="D800" s="627" t="s">
        <v>577</v>
      </c>
      <c r="E800" s="627" t="s">
        <v>1319</v>
      </c>
      <c r="F800" s="611" t="s">
        <v>4571</v>
      </c>
      <c r="G800" s="609" t="s">
        <v>4321</v>
      </c>
      <c r="H800" s="609" t="s">
        <v>4551</v>
      </c>
      <c r="I800" s="618" t="s">
        <v>4254</v>
      </c>
      <c r="J800" s="621">
        <v>295</v>
      </c>
      <c r="K800" s="621"/>
      <c r="L800" s="614"/>
    </row>
    <row r="801" spans="1:12" ht="25.5" x14ac:dyDescent="0.25">
      <c r="A801" s="600">
        <v>799</v>
      </c>
      <c r="B801" s="583" t="s">
        <v>3997</v>
      </c>
      <c r="C801" s="609" t="s">
        <v>4434</v>
      </c>
      <c r="D801" s="627" t="s">
        <v>577</v>
      </c>
      <c r="E801" s="627" t="s">
        <v>1319</v>
      </c>
      <c r="F801" s="611" t="s">
        <v>4572</v>
      </c>
      <c r="G801" s="609" t="s">
        <v>4436</v>
      </c>
      <c r="H801" s="609" t="s">
        <v>4573</v>
      </c>
      <c r="I801" s="618" t="s">
        <v>4254</v>
      </c>
      <c r="J801" s="621">
        <v>840</v>
      </c>
      <c r="K801" s="621"/>
      <c r="L801" s="614"/>
    </row>
    <row r="802" spans="1:12" ht="25.5" x14ac:dyDescent="0.25">
      <c r="A802" s="600">
        <v>800</v>
      </c>
      <c r="B802" s="583" t="s">
        <v>3997</v>
      </c>
      <c r="C802" s="609" t="s">
        <v>4480</v>
      </c>
      <c r="D802" s="627" t="s">
        <v>577</v>
      </c>
      <c r="E802" s="627" t="s">
        <v>1319</v>
      </c>
      <c r="F802" s="611" t="s">
        <v>4574</v>
      </c>
      <c r="G802" s="609" t="s">
        <v>4488</v>
      </c>
      <c r="H802" s="609" t="s">
        <v>4575</v>
      </c>
      <c r="I802" s="618" t="s">
        <v>4254</v>
      </c>
      <c r="J802" s="621">
        <v>910</v>
      </c>
      <c r="K802" s="621"/>
      <c r="L802" s="614"/>
    </row>
    <row r="803" spans="1:12" ht="38.25" x14ac:dyDescent="0.25">
      <c r="A803" s="600">
        <v>801</v>
      </c>
      <c r="B803" s="583" t="s">
        <v>3997</v>
      </c>
      <c r="C803" s="609" t="s">
        <v>4442</v>
      </c>
      <c r="D803" s="627" t="s">
        <v>577</v>
      </c>
      <c r="E803" s="627" t="s">
        <v>1319</v>
      </c>
      <c r="F803" s="611" t="s">
        <v>4576</v>
      </c>
      <c r="G803" s="609" t="s">
        <v>4577</v>
      </c>
      <c r="H803" s="609" t="s">
        <v>4578</v>
      </c>
      <c r="I803" s="618" t="s">
        <v>4254</v>
      </c>
      <c r="J803" s="621">
        <v>950</v>
      </c>
      <c r="K803" s="621"/>
      <c r="L803" s="614"/>
    </row>
    <row r="804" spans="1:12" ht="25.5" x14ac:dyDescent="0.25">
      <c r="A804" s="600">
        <v>802</v>
      </c>
      <c r="B804" s="583" t="s">
        <v>3997</v>
      </c>
      <c r="C804" s="609" t="s">
        <v>4579</v>
      </c>
      <c r="D804" s="627" t="s">
        <v>577</v>
      </c>
      <c r="E804" s="627" t="s">
        <v>1319</v>
      </c>
      <c r="F804" s="611" t="s">
        <v>4580</v>
      </c>
      <c r="G804" s="609" t="s">
        <v>4311</v>
      </c>
      <c r="H804" s="609" t="s">
        <v>4581</v>
      </c>
      <c r="I804" s="618" t="s">
        <v>4254</v>
      </c>
      <c r="J804" s="621">
        <v>417</v>
      </c>
      <c r="K804" s="621"/>
      <c r="L804" s="614"/>
    </row>
    <row r="805" spans="1:12" ht="25.5" x14ac:dyDescent="0.25">
      <c r="A805" s="600">
        <v>803</v>
      </c>
      <c r="B805" s="583" t="s">
        <v>3997</v>
      </c>
      <c r="C805" s="609" t="s">
        <v>4453</v>
      </c>
      <c r="D805" s="627" t="s">
        <v>577</v>
      </c>
      <c r="E805" s="627" t="s">
        <v>1319</v>
      </c>
      <c r="F805" s="611" t="s">
        <v>4582</v>
      </c>
      <c r="G805" s="609" t="s">
        <v>4281</v>
      </c>
      <c r="H805" s="609" t="s">
        <v>4541</v>
      </c>
      <c r="I805" s="618" t="s">
        <v>4254</v>
      </c>
      <c r="J805" s="621">
        <v>2800</v>
      </c>
      <c r="K805" s="621"/>
      <c r="L805" s="614"/>
    </row>
    <row r="806" spans="1:12" ht="25.5" x14ac:dyDescent="0.25">
      <c r="A806" s="600">
        <v>804</v>
      </c>
      <c r="B806" s="583" t="s">
        <v>3997</v>
      </c>
      <c r="C806" s="609" t="s">
        <v>4434</v>
      </c>
      <c r="D806" s="627" t="s">
        <v>577</v>
      </c>
      <c r="E806" s="627" t="s">
        <v>1319</v>
      </c>
      <c r="F806" s="611" t="s">
        <v>4583</v>
      </c>
      <c r="G806" s="609" t="s">
        <v>4436</v>
      </c>
      <c r="H806" s="609" t="s">
        <v>4573</v>
      </c>
      <c r="I806" s="618" t="s">
        <v>4254</v>
      </c>
      <c r="J806" s="621">
        <v>825</v>
      </c>
      <c r="K806" s="621"/>
      <c r="L806" s="614"/>
    </row>
    <row r="807" spans="1:12" ht="25.5" x14ac:dyDescent="0.25">
      <c r="A807" s="600">
        <v>805</v>
      </c>
      <c r="B807" s="583" t="s">
        <v>3997</v>
      </c>
      <c r="C807" s="609" t="s">
        <v>4453</v>
      </c>
      <c r="D807" s="627" t="s">
        <v>577</v>
      </c>
      <c r="E807" s="627" t="s">
        <v>1319</v>
      </c>
      <c r="F807" s="611" t="s">
        <v>4584</v>
      </c>
      <c r="G807" s="609" t="s">
        <v>4330</v>
      </c>
      <c r="H807" s="609" t="s">
        <v>4541</v>
      </c>
      <c r="I807" s="618" t="s">
        <v>4254</v>
      </c>
      <c r="J807" s="621">
        <v>2800</v>
      </c>
      <c r="K807" s="621"/>
      <c r="L807" s="614"/>
    </row>
    <row r="808" spans="1:12" ht="25.5" x14ac:dyDescent="0.25">
      <c r="A808" s="600">
        <v>806</v>
      </c>
      <c r="B808" s="583" t="s">
        <v>3997</v>
      </c>
      <c r="C808" s="609" t="s">
        <v>4552</v>
      </c>
      <c r="D808" s="627" t="s">
        <v>577</v>
      </c>
      <c r="E808" s="627" t="s">
        <v>1319</v>
      </c>
      <c r="F808" s="611" t="s">
        <v>4585</v>
      </c>
      <c r="G808" s="609" t="s">
        <v>4327</v>
      </c>
      <c r="H808" s="609" t="s">
        <v>4290</v>
      </c>
      <c r="I808" s="618" t="s">
        <v>4254</v>
      </c>
      <c r="J808" s="621">
        <v>270</v>
      </c>
      <c r="K808" s="621"/>
      <c r="L808" s="614"/>
    </row>
    <row r="809" spans="1:12" ht="25.5" x14ac:dyDescent="0.25">
      <c r="A809" s="600">
        <v>807</v>
      </c>
      <c r="B809" s="583" t="s">
        <v>3997</v>
      </c>
      <c r="C809" s="609" t="s">
        <v>4332</v>
      </c>
      <c r="D809" s="627" t="s">
        <v>577</v>
      </c>
      <c r="E809" s="627" t="s">
        <v>1319</v>
      </c>
      <c r="F809" s="611" t="s">
        <v>4586</v>
      </c>
      <c r="G809" s="609" t="s">
        <v>4311</v>
      </c>
      <c r="H809" s="609" t="s">
        <v>4587</v>
      </c>
      <c r="I809" s="618" t="s">
        <v>4254</v>
      </c>
      <c r="J809" s="621">
        <v>560</v>
      </c>
      <c r="K809" s="621"/>
      <c r="L809" s="614"/>
    </row>
    <row r="810" spans="1:12" ht="25.5" x14ac:dyDescent="0.25">
      <c r="A810" s="600">
        <v>808</v>
      </c>
      <c r="B810" s="583" t="s">
        <v>3997</v>
      </c>
      <c r="C810" s="609" t="s">
        <v>4434</v>
      </c>
      <c r="D810" s="627" t="s">
        <v>577</v>
      </c>
      <c r="E810" s="627" t="s">
        <v>1319</v>
      </c>
      <c r="F810" s="611" t="s">
        <v>4588</v>
      </c>
      <c r="G810" s="609" t="s">
        <v>4436</v>
      </c>
      <c r="H810" s="609" t="s">
        <v>4573</v>
      </c>
      <c r="I810" s="618" t="s">
        <v>4254</v>
      </c>
      <c r="J810" s="621">
        <v>960</v>
      </c>
      <c r="K810" s="621"/>
      <c r="L810" s="614"/>
    </row>
    <row r="811" spans="1:12" ht="51" x14ac:dyDescent="0.25">
      <c r="A811" s="600">
        <v>809</v>
      </c>
      <c r="B811" s="583" t="s">
        <v>3997</v>
      </c>
      <c r="C811" s="609" t="s">
        <v>4589</v>
      </c>
      <c r="D811" s="627" t="s">
        <v>577</v>
      </c>
      <c r="E811" s="627" t="s">
        <v>1319</v>
      </c>
      <c r="F811" s="611" t="s">
        <v>4590</v>
      </c>
      <c r="G811" s="609" t="s">
        <v>4311</v>
      </c>
      <c r="H811" s="609" t="s">
        <v>4568</v>
      </c>
      <c r="I811" s="618" t="s">
        <v>4254</v>
      </c>
      <c r="J811" s="621">
        <v>1800</v>
      </c>
      <c r="K811" s="621"/>
      <c r="L811" s="614"/>
    </row>
    <row r="812" spans="1:12" ht="25.5" x14ac:dyDescent="0.25">
      <c r="A812" s="600">
        <v>810</v>
      </c>
      <c r="B812" s="583" t="s">
        <v>3997</v>
      </c>
      <c r="C812" s="609" t="s">
        <v>4354</v>
      </c>
      <c r="D812" s="627" t="s">
        <v>577</v>
      </c>
      <c r="E812" s="627" t="s">
        <v>1319</v>
      </c>
      <c r="F812" s="611" t="s">
        <v>4591</v>
      </c>
      <c r="G812" s="609" t="s">
        <v>4311</v>
      </c>
      <c r="H812" s="609" t="s">
        <v>4592</v>
      </c>
      <c r="I812" s="618" t="s">
        <v>4254</v>
      </c>
      <c r="J812" s="621">
        <v>1906.8</v>
      </c>
      <c r="K812" s="621"/>
      <c r="L812" s="614"/>
    </row>
    <row r="813" spans="1:12" ht="38.25" x14ac:dyDescent="0.25">
      <c r="A813" s="600">
        <v>811</v>
      </c>
      <c r="B813" s="583" t="s">
        <v>3997</v>
      </c>
      <c r="C813" s="609" t="s">
        <v>4357</v>
      </c>
      <c r="D813" s="627" t="s">
        <v>577</v>
      </c>
      <c r="E813" s="627" t="s">
        <v>1319</v>
      </c>
      <c r="F813" s="611" t="s">
        <v>4593</v>
      </c>
      <c r="G813" s="609" t="s">
        <v>4289</v>
      </c>
      <c r="H813" s="609" t="s">
        <v>4290</v>
      </c>
      <c r="I813" s="618" t="s">
        <v>4254</v>
      </c>
      <c r="J813" s="621">
        <v>200</v>
      </c>
      <c r="K813" s="621"/>
      <c r="L813" s="614"/>
    </row>
    <row r="814" spans="1:12" ht="38.25" x14ac:dyDescent="0.25">
      <c r="A814" s="600">
        <v>812</v>
      </c>
      <c r="B814" s="583" t="s">
        <v>3997</v>
      </c>
      <c r="C814" s="609" t="s">
        <v>4442</v>
      </c>
      <c r="D814" s="627" t="s">
        <v>577</v>
      </c>
      <c r="E814" s="627" t="s">
        <v>1319</v>
      </c>
      <c r="F814" s="611" t="s">
        <v>4594</v>
      </c>
      <c r="G814" s="609" t="s">
        <v>4289</v>
      </c>
      <c r="H814" s="609" t="s">
        <v>4595</v>
      </c>
      <c r="I814" s="618" t="s">
        <v>4254</v>
      </c>
      <c r="J814" s="621">
        <v>664</v>
      </c>
      <c r="K814" s="621"/>
      <c r="L814" s="614"/>
    </row>
    <row r="815" spans="1:12" ht="25.5" x14ac:dyDescent="0.25">
      <c r="A815" s="600">
        <v>813</v>
      </c>
      <c r="B815" s="583" t="s">
        <v>3997</v>
      </c>
      <c r="C815" s="609" t="s">
        <v>4359</v>
      </c>
      <c r="D815" s="627" t="s">
        <v>577</v>
      </c>
      <c r="E815" s="627" t="s">
        <v>1319</v>
      </c>
      <c r="F815" s="611" t="s">
        <v>4596</v>
      </c>
      <c r="G815" s="609" t="s">
        <v>4348</v>
      </c>
      <c r="H815" s="609" t="s">
        <v>4411</v>
      </c>
      <c r="I815" s="618" t="s">
        <v>4254</v>
      </c>
      <c r="J815" s="621">
        <v>1360</v>
      </c>
      <c r="K815" s="621"/>
      <c r="L815" s="614"/>
    </row>
    <row r="816" spans="1:12" ht="38.25" x14ac:dyDescent="0.25">
      <c r="A816" s="600">
        <v>814</v>
      </c>
      <c r="B816" s="583" t="s">
        <v>3997</v>
      </c>
      <c r="C816" s="609" t="s">
        <v>4283</v>
      </c>
      <c r="D816" s="627" t="s">
        <v>577</v>
      </c>
      <c r="E816" s="627" t="s">
        <v>1319</v>
      </c>
      <c r="F816" s="611" t="s">
        <v>4597</v>
      </c>
      <c r="G816" s="609" t="s">
        <v>4285</v>
      </c>
      <c r="H816" s="609" t="s">
        <v>4314</v>
      </c>
      <c r="I816" s="618" t="s">
        <v>4254</v>
      </c>
      <c r="J816" s="621">
        <v>682.8</v>
      </c>
      <c r="K816" s="621"/>
      <c r="L816" s="614"/>
    </row>
    <row r="817" spans="1:12" ht="38.25" x14ac:dyDescent="0.25">
      <c r="A817" s="600">
        <v>815</v>
      </c>
      <c r="B817" s="583" t="s">
        <v>3997</v>
      </c>
      <c r="C817" s="609" t="s">
        <v>4299</v>
      </c>
      <c r="D817" s="627" t="s">
        <v>577</v>
      </c>
      <c r="E817" s="627" t="s">
        <v>1319</v>
      </c>
      <c r="F817" s="611" t="s">
        <v>4598</v>
      </c>
      <c r="G817" s="609" t="s">
        <v>4301</v>
      </c>
      <c r="H817" s="609" t="s">
        <v>4563</v>
      </c>
      <c r="I817" s="618" t="s">
        <v>4254</v>
      </c>
      <c r="J817" s="621">
        <v>720</v>
      </c>
      <c r="K817" s="621"/>
      <c r="L817" s="614"/>
    </row>
    <row r="818" spans="1:12" ht="38.25" x14ac:dyDescent="0.25">
      <c r="A818" s="600">
        <v>816</v>
      </c>
      <c r="B818" s="583" t="s">
        <v>3997</v>
      </c>
      <c r="C818" s="609" t="s">
        <v>4599</v>
      </c>
      <c r="D818" s="627" t="s">
        <v>577</v>
      </c>
      <c r="E818" s="627" t="s">
        <v>1319</v>
      </c>
      <c r="F818" s="611" t="s">
        <v>4600</v>
      </c>
      <c r="G818" s="609" t="s">
        <v>4297</v>
      </c>
      <c r="H818" s="609" t="s">
        <v>4601</v>
      </c>
      <c r="I818" s="618" t="s">
        <v>4254</v>
      </c>
      <c r="J818" s="621">
        <v>4465</v>
      </c>
      <c r="K818" s="621"/>
      <c r="L818" s="614"/>
    </row>
    <row r="819" spans="1:12" ht="25.5" x14ac:dyDescent="0.25">
      <c r="A819" s="600">
        <v>817</v>
      </c>
      <c r="B819" s="583" t="s">
        <v>3997</v>
      </c>
      <c r="C819" s="609" t="s">
        <v>4602</v>
      </c>
      <c r="D819" s="627" t="s">
        <v>577</v>
      </c>
      <c r="E819" s="627" t="s">
        <v>1319</v>
      </c>
      <c r="F819" s="611" t="s">
        <v>4603</v>
      </c>
      <c r="G819" s="609" t="s">
        <v>4285</v>
      </c>
      <c r="H819" s="609" t="s">
        <v>4604</v>
      </c>
      <c r="I819" s="618" t="s">
        <v>4254</v>
      </c>
      <c r="J819" s="621">
        <v>1010</v>
      </c>
      <c r="K819" s="621"/>
      <c r="L819" s="614"/>
    </row>
    <row r="820" spans="1:12" ht="25.5" x14ac:dyDescent="0.25">
      <c r="A820" s="600">
        <v>818</v>
      </c>
      <c r="B820" s="583" t="s">
        <v>3997</v>
      </c>
      <c r="C820" s="609" t="s">
        <v>4605</v>
      </c>
      <c r="D820" s="627" t="s">
        <v>577</v>
      </c>
      <c r="E820" s="627" t="s">
        <v>1319</v>
      </c>
      <c r="F820" s="611" t="s">
        <v>4606</v>
      </c>
      <c r="G820" s="609" t="s">
        <v>4289</v>
      </c>
      <c r="H820" s="609" t="s">
        <v>4595</v>
      </c>
      <c r="I820" s="618" t="s">
        <v>4254</v>
      </c>
      <c r="J820" s="621">
        <v>145</v>
      </c>
      <c r="K820" s="621"/>
      <c r="L820" s="614"/>
    </row>
    <row r="821" spans="1:12" ht="38.25" x14ac:dyDescent="0.25">
      <c r="A821" s="600">
        <v>819</v>
      </c>
      <c r="B821" s="583" t="s">
        <v>3997</v>
      </c>
      <c r="C821" s="609" t="s">
        <v>4607</v>
      </c>
      <c r="D821" s="627" t="s">
        <v>577</v>
      </c>
      <c r="E821" s="627" t="s">
        <v>1319</v>
      </c>
      <c r="F821" s="611" t="s">
        <v>4608</v>
      </c>
      <c r="G821" s="609" t="s">
        <v>4348</v>
      </c>
      <c r="H821" s="609" t="s">
        <v>4609</v>
      </c>
      <c r="I821" s="618" t="s">
        <v>4254</v>
      </c>
      <c r="J821" s="621">
        <v>2040</v>
      </c>
      <c r="K821" s="621"/>
      <c r="L821" s="614"/>
    </row>
    <row r="822" spans="1:12" ht="25.5" x14ac:dyDescent="0.25">
      <c r="A822" s="600">
        <v>820</v>
      </c>
      <c r="B822" s="583" t="s">
        <v>3997</v>
      </c>
      <c r="C822" s="609" t="s">
        <v>4453</v>
      </c>
      <c r="D822" s="627" t="s">
        <v>577</v>
      </c>
      <c r="E822" s="627" t="s">
        <v>1319</v>
      </c>
      <c r="F822" s="611" t="s">
        <v>4610</v>
      </c>
      <c r="G822" s="609" t="s">
        <v>4281</v>
      </c>
      <c r="H822" s="609" t="s">
        <v>4541</v>
      </c>
      <c r="I822" s="618" t="s">
        <v>4254</v>
      </c>
      <c r="J822" s="621">
        <v>2800</v>
      </c>
      <c r="K822" s="621"/>
      <c r="L822" s="614"/>
    </row>
    <row r="823" spans="1:12" ht="25.5" x14ac:dyDescent="0.25">
      <c r="A823" s="600">
        <v>821</v>
      </c>
      <c r="B823" s="583" t="s">
        <v>3997</v>
      </c>
      <c r="C823" s="609" t="s">
        <v>4480</v>
      </c>
      <c r="D823" s="627" t="s">
        <v>577</v>
      </c>
      <c r="E823" s="627" t="s">
        <v>1319</v>
      </c>
      <c r="F823" s="611" t="s">
        <v>4611</v>
      </c>
      <c r="G823" s="609" t="s">
        <v>4297</v>
      </c>
      <c r="H823" s="609" t="s">
        <v>4509</v>
      </c>
      <c r="I823" s="618" t="s">
        <v>4254</v>
      </c>
      <c r="J823" s="621">
        <v>4470</v>
      </c>
      <c r="K823" s="621"/>
      <c r="L823" s="614"/>
    </row>
    <row r="824" spans="1:12" ht="25.5" x14ac:dyDescent="0.25">
      <c r="A824" s="600">
        <v>822</v>
      </c>
      <c r="B824" s="583" t="s">
        <v>3997</v>
      </c>
      <c r="C824" s="609" t="s">
        <v>4453</v>
      </c>
      <c r="D824" s="627" t="s">
        <v>577</v>
      </c>
      <c r="E824" s="627" t="s">
        <v>1319</v>
      </c>
      <c r="F824" s="611" t="s">
        <v>4612</v>
      </c>
      <c r="G824" s="609" t="s">
        <v>4330</v>
      </c>
      <c r="H824" s="609" t="s">
        <v>4541</v>
      </c>
      <c r="I824" s="618" t="s">
        <v>4254</v>
      </c>
      <c r="J824" s="621">
        <v>2800</v>
      </c>
      <c r="K824" s="621"/>
      <c r="L824" s="614"/>
    </row>
    <row r="825" spans="1:12" ht="25.5" x14ac:dyDescent="0.25">
      <c r="A825" s="600">
        <v>823</v>
      </c>
      <c r="B825" s="583" t="s">
        <v>3997</v>
      </c>
      <c r="C825" s="609" t="s">
        <v>4354</v>
      </c>
      <c r="D825" s="627" t="s">
        <v>577</v>
      </c>
      <c r="E825" s="627" t="s">
        <v>1319</v>
      </c>
      <c r="F825" s="611" t="s">
        <v>4613</v>
      </c>
      <c r="G825" s="609" t="s">
        <v>4311</v>
      </c>
      <c r="H825" s="609" t="s">
        <v>4592</v>
      </c>
      <c r="I825" s="618" t="s">
        <v>4254</v>
      </c>
      <c r="J825" s="621">
        <v>1510.9</v>
      </c>
      <c r="K825" s="621"/>
      <c r="L825" s="614"/>
    </row>
    <row r="826" spans="1:12" ht="25.5" x14ac:dyDescent="0.25">
      <c r="A826" s="600">
        <v>824</v>
      </c>
      <c r="B826" s="583" t="s">
        <v>3997</v>
      </c>
      <c r="C826" s="609" t="s">
        <v>4462</v>
      </c>
      <c r="D826" s="627" t="s">
        <v>577</v>
      </c>
      <c r="E826" s="627" t="s">
        <v>1319</v>
      </c>
      <c r="F826" s="611" t="s">
        <v>4614</v>
      </c>
      <c r="G826" s="609" t="s">
        <v>4464</v>
      </c>
      <c r="H826" s="609" t="s">
        <v>4615</v>
      </c>
      <c r="I826" s="618" t="s">
        <v>4254</v>
      </c>
      <c r="J826" s="621">
        <v>3192</v>
      </c>
      <c r="K826" s="621"/>
      <c r="L826" s="614"/>
    </row>
    <row r="827" spans="1:12" ht="25.5" x14ac:dyDescent="0.25">
      <c r="A827" s="600">
        <v>825</v>
      </c>
      <c r="B827" s="583" t="s">
        <v>3997</v>
      </c>
      <c r="C827" s="463" t="s">
        <v>4616</v>
      </c>
      <c r="D827" s="627" t="s">
        <v>577</v>
      </c>
      <c r="E827" s="627" t="s">
        <v>1319</v>
      </c>
      <c r="F827" s="611" t="s">
        <v>4617</v>
      </c>
      <c r="G827" s="609" t="s">
        <v>4464</v>
      </c>
      <c r="H827" s="594" t="s">
        <v>4618</v>
      </c>
      <c r="I827" s="618" t="s">
        <v>4254</v>
      </c>
      <c r="J827" s="621">
        <v>480</v>
      </c>
      <c r="K827" s="621"/>
      <c r="L827" s="614"/>
    </row>
    <row r="828" spans="1:12" ht="25.5" x14ac:dyDescent="0.25">
      <c r="A828" s="600">
        <v>826</v>
      </c>
      <c r="B828" s="583" t="s">
        <v>3997</v>
      </c>
      <c r="C828" s="609" t="s">
        <v>4434</v>
      </c>
      <c r="D828" s="627" t="s">
        <v>577</v>
      </c>
      <c r="E828" s="627" t="s">
        <v>1319</v>
      </c>
      <c r="F828" s="611" t="s">
        <v>4619</v>
      </c>
      <c r="G828" s="609" t="s">
        <v>4425</v>
      </c>
      <c r="H828" s="609" t="s">
        <v>4620</v>
      </c>
      <c r="I828" s="618" t="s">
        <v>4254</v>
      </c>
      <c r="J828" s="621">
        <v>400</v>
      </c>
      <c r="K828" s="621"/>
      <c r="L828" s="614"/>
    </row>
    <row r="829" spans="1:12" ht="38.25" x14ac:dyDescent="0.25">
      <c r="A829" s="600">
        <v>827</v>
      </c>
      <c r="B829" s="583" t="s">
        <v>3997</v>
      </c>
      <c r="C829" s="609" t="s">
        <v>4621</v>
      </c>
      <c r="D829" s="627" t="s">
        <v>577</v>
      </c>
      <c r="E829" s="627" t="s">
        <v>1319</v>
      </c>
      <c r="F829" s="611" t="s">
        <v>4622</v>
      </c>
      <c r="G829" s="609" t="s">
        <v>4544</v>
      </c>
      <c r="H829" s="609" t="s">
        <v>4623</v>
      </c>
      <c r="I829" s="618" t="s">
        <v>4254</v>
      </c>
      <c r="J829" s="621">
        <v>460</v>
      </c>
      <c r="K829" s="621"/>
      <c r="L829" s="614"/>
    </row>
    <row r="830" spans="1:12" ht="25.5" x14ac:dyDescent="0.25">
      <c r="A830" s="600">
        <v>828</v>
      </c>
      <c r="B830" s="583" t="s">
        <v>3997</v>
      </c>
      <c r="C830" s="609" t="s">
        <v>4486</v>
      </c>
      <c r="D830" s="627" t="s">
        <v>577</v>
      </c>
      <c r="E830" s="627" t="s">
        <v>1319</v>
      </c>
      <c r="F830" s="611" t="s">
        <v>4624</v>
      </c>
      <c r="G830" s="609" t="s">
        <v>4301</v>
      </c>
      <c r="H830" s="609" t="s">
        <v>4625</v>
      </c>
      <c r="I830" s="618" t="s">
        <v>4254</v>
      </c>
      <c r="J830" s="621">
        <v>300</v>
      </c>
      <c r="K830" s="621"/>
      <c r="L830" s="614"/>
    </row>
    <row r="831" spans="1:12" ht="25.5" x14ac:dyDescent="0.25">
      <c r="A831" s="600">
        <v>829</v>
      </c>
      <c r="B831" s="583" t="s">
        <v>3997</v>
      </c>
      <c r="C831" s="609" t="s">
        <v>4336</v>
      </c>
      <c r="D831" s="627" t="s">
        <v>577</v>
      </c>
      <c r="E831" s="627" t="s">
        <v>1319</v>
      </c>
      <c r="F831" s="611" t="s">
        <v>4626</v>
      </c>
      <c r="G831" s="609" t="s">
        <v>4321</v>
      </c>
      <c r="H831" s="609" t="s">
        <v>4627</v>
      </c>
      <c r="I831" s="618" t="s">
        <v>4254</v>
      </c>
      <c r="J831" s="621">
        <v>75</v>
      </c>
      <c r="K831" s="621"/>
      <c r="L831" s="614"/>
    </row>
    <row r="832" spans="1:12" ht="25.5" x14ac:dyDescent="0.25">
      <c r="A832" s="600">
        <v>830</v>
      </c>
      <c r="B832" s="583" t="s">
        <v>3997</v>
      </c>
      <c r="C832" s="609" t="s">
        <v>4400</v>
      </c>
      <c r="D832" s="627" t="s">
        <v>577</v>
      </c>
      <c r="E832" s="627" t="s">
        <v>1319</v>
      </c>
      <c r="F832" s="611" t="s">
        <v>4628</v>
      </c>
      <c r="G832" s="609" t="s">
        <v>4311</v>
      </c>
      <c r="H832" s="609" t="s">
        <v>4592</v>
      </c>
      <c r="I832" s="618" t="s">
        <v>4254</v>
      </c>
      <c r="J832" s="621">
        <v>452</v>
      </c>
      <c r="K832" s="621"/>
      <c r="L832" s="614"/>
    </row>
    <row r="833" spans="1:12" ht="38.25" x14ac:dyDescent="0.25">
      <c r="A833" s="600">
        <v>831</v>
      </c>
      <c r="B833" s="583" t="s">
        <v>3997</v>
      </c>
      <c r="C833" s="609" t="s">
        <v>4629</v>
      </c>
      <c r="D833" s="627" t="s">
        <v>577</v>
      </c>
      <c r="E833" s="627" t="s">
        <v>541</v>
      </c>
      <c r="F833" s="611" t="s">
        <v>4630</v>
      </c>
      <c r="G833" s="609" t="s">
        <v>4432</v>
      </c>
      <c r="H833" s="609" t="s">
        <v>4631</v>
      </c>
      <c r="I833" s="618" t="s">
        <v>4254</v>
      </c>
      <c r="J833" s="621">
        <v>1150</v>
      </c>
      <c r="K833" s="621"/>
      <c r="L833" s="614"/>
    </row>
    <row r="834" spans="1:12" ht="25.5" x14ac:dyDescent="0.25">
      <c r="A834" s="600">
        <v>832</v>
      </c>
      <c r="B834" s="583" t="s">
        <v>3997</v>
      </c>
      <c r="C834" s="609" t="s">
        <v>4480</v>
      </c>
      <c r="D834" s="627" t="s">
        <v>577</v>
      </c>
      <c r="E834" s="627" t="s">
        <v>1319</v>
      </c>
      <c r="F834" s="611" t="s">
        <v>4632</v>
      </c>
      <c r="G834" s="609" t="s">
        <v>4297</v>
      </c>
      <c r="H834" s="609" t="s">
        <v>4633</v>
      </c>
      <c r="I834" s="618" t="s">
        <v>4254</v>
      </c>
      <c r="J834" s="621">
        <v>1030</v>
      </c>
      <c r="K834" s="621"/>
      <c r="L834" s="614"/>
    </row>
    <row r="835" spans="1:12" ht="25.5" x14ac:dyDescent="0.25">
      <c r="A835" s="600">
        <v>833</v>
      </c>
      <c r="B835" s="583" t="s">
        <v>3997</v>
      </c>
      <c r="C835" s="609" t="s">
        <v>4634</v>
      </c>
      <c r="D835" s="627" t="s">
        <v>577</v>
      </c>
      <c r="E835" s="627" t="s">
        <v>1319</v>
      </c>
      <c r="F835" s="611" t="s">
        <v>4635</v>
      </c>
      <c r="G835" s="609" t="s">
        <v>4636</v>
      </c>
      <c r="H835" s="609" t="s">
        <v>4637</v>
      </c>
      <c r="I835" s="618" t="s">
        <v>4254</v>
      </c>
      <c r="J835" s="621">
        <v>150</v>
      </c>
      <c r="K835" s="621"/>
      <c r="L835" s="614"/>
    </row>
    <row r="836" spans="1:12" ht="25.5" x14ac:dyDescent="0.25">
      <c r="A836" s="600">
        <v>834</v>
      </c>
      <c r="B836" s="583" t="s">
        <v>3997</v>
      </c>
      <c r="C836" s="609" t="s">
        <v>4638</v>
      </c>
      <c r="D836" s="627" t="s">
        <v>577</v>
      </c>
      <c r="E836" s="627" t="s">
        <v>1319</v>
      </c>
      <c r="F836" s="611" t="s">
        <v>4639</v>
      </c>
      <c r="G836" s="609" t="s">
        <v>4311</v>
      </c>
      <c r="H836" s="609" t="s">
        <v>4581</v>
      </c>
      <c r="I836" s="618" t="s">
        <v>4254</v>
      </c>
      <c r="J836" s="621">
        <v>1105</v>
      </c>
      <c r="K836" s="621"/>
      <c r="L836" s="614"/>
    </row>
    <row r="837" spans="1:12" ht="38.25" x14ac:dyDescent="0.25">
      <c r="A837" s="600">
        <v>835</v>
      </c>
      <c r="B837" s="583" t="s">
        <v>3997</v>
      </c>
      <c r="C837" s="609" t="s">
        <v>4342</v>
      </c>
      <c r="D837" s="627" t="s">
        <v>577</v>
      </c>
      <c r="E837" s="627" t="s">
        <v>1319</v>
      </c>
      <c r="F837" s="611" t="s">
        <v>4640</v>
      </c>
      <c r="G837" s="609" t="s">
        <v>4311</v>
      </c>
      <c r="H837" s="609" t="s">
        <v>4641</v>
      </c>
      <c r="I837" s="618" t="s">
        <v>4254</v>
      </c>
      <c r="J837" s="621">
        <v>600</v>
      </c>
      <c r="K837" s="621"/>
      <c r="L837" s="614"/>
    </row>
    <row r="838" spans="1:12" ht="25.5" x14ac:dyDescent="0.25">
      <c r="A838" s="600">
        <v>836</v>
      </c>
      <c r="B838" s="583" t="s">
        <v>3997</v>
      </c>
      <c r="C838" s="609" t="s">
        <v>4354</v>
      </c>
      <c r="D838" s="627" t="s">
        <v>577</v>
      </c>
      <c r="E838" s="627" t="s">
        <v>1319</v>
      </c>
      <c r="F838" s="611" t="s">
        <v>4642</v>
      </c>
      <c r="G838" s="609" t="s">
        <v>4311</v>
      </c>
      <c r="H838" s="609" t="s">
        <v>4592</v>
      </c>
      <c r="I838" s="618" t="s">
        <v>4254</v>
      </c>
      <c r="J838" s="621">
        <v>2845.5</v>
      </c>
      <c r="K838" s="621"/>
      <c r="L838" s="614"/>
    </row>
    <row r="839" spans="1:12" ht="25.5" x14ac:dyDescent="0.25">
      <c r="A839" s="600">
        <v>837</v>
      </c>
      <c r="B839" s="583" t="s">
        <v>3997</v>
      </c>
      <c r="C839" s="609" t="s">
        <v>4453</v>
      </c>
      <c r="D839" s="627" t="s">
        <v>577</v>
      </c>
      <c r="E839" s="627" t="s">
        <v>1319</v>
      </c>
      <c r="F839" s="611" t="s">
        <v>4643</v>
      </c>
      <c r="G839" s="609" t="s">
        <v>4281</v>
      </c>
      <c r="H839" s="609" t="s">
        <v>4541</v>
      </c>
      <c r="I839" s="618" t="s">
        <v>4254</v>
      </c>
      <c r="J839" s="621">
        <v>150</v>
      </c>
      <c r="K839" s="621"/>
      <c r="L839" s="614"/>
    </row>
    <row r="840" spans="1:12" ht="25.5" x14ac:dyDescent="0.25">
      <c r="A840" s="600">
        <v>838</v>
      </c>
      <c r="B840" s="583" t="s">
        <v>3997</v>
      </c>
      <c r="C840" s="609" t="s">
        <v>4336</v>
      </c>
      <c r="D840" s="627" t="s">
        <v>577</v>
      </c>
      <c r="E840" s="627" t="s">
        <v>1319</v>
      </c>
      <c r="F840" s="611" t="s">
        <v>4644</v>
      </c>
      <c r="G840" s="609" t="s">
        <v>4321</v>
      </c>
      <c r="H840" s="609" t="s">
        <v>4551</v>
      </c>
      <c r="I840" s="618" t="s">
        <v>4254</v>
      </c>
      <c r="J840" s="621">
        <v>75</v>
      </c>
      <c r="K840" s="621"/>
      <c r="L840" s="614"/>
    </row>
    <row r="841" spans="1:12" ht="38.25" x14ac:dyDescent="0.25">
      <c r="A841" s="600">
        <v>839</v>
      </c>
      <c r="B841" s="583" t="s">
        <v>3997</v>
      </c>
      <c r="C841" s="609" t="s">
        <v>4645</v>
      </c>
      <c r="D841" s="627" t="s">
        <v>577</v>
      </c>
      <c r="E841" s="627" t="s">
        <v>1319</v>
      </c>
      <c r="F841" s="611" t="s">
        <v>4646</v>
      </c>
      <c r="G841" s="609" t="s">
        <v>4647</v>
      </c>
      <c r="H841" s="609" t="s">
        <v>4648</v>
      </c>
      <c r="I841" s="618" t="s">
        <v>4254</v>
      </c>
      <c r="J841" s="621">
        <v>2085</v>
      </c>
      <c r="K841" s="621"/>
      <c r="L841" s="614"/>
    </row>
    <row r="842" spans="1:12" ht="25.5" x14ac:dyDescent="0.25">
      <c r="A842" s="600">
        <v>840</v>
      </c>
      <c r="B842" s="583" t="s">
        <v>3997</v>
      </c>
      <c r="C842" s="609" t="s">
        <v>4649</v>
      </c>
      <c r="D842" s="627" t="s">
        <v>577</v>
      </c>
      <c r="E842" s="627" t="s">
        <v>1319</v>
      </c>
      <c r="F842" s="611" t="s">
        <v>4650</v>
      </c>
      <c r="G842" s="609" t="s">
        <v>4348</v>
      </c>
      <c r="H842" s="609" t="s">
        <v>4651</v>
      </c>
      <c r="I842" s="618" t="s">
        <v>4254</v>
      </c>
      <c r="J842" s="621">
        <v>1000</v>
      </c>
      <c r="K842" s="621"/>
      <c r="L842" s="614"/>
    </row>
    <row r="843" spans="1:12" ht="25.5" x14ac:dyDescent="0.25">
      <c r="A843" s="600">
        <v>841</v>
      </c>
      <c r="B843" s="583" t="s">
        <v>3997</v>
      </c>
      <c r="C843" s="609" t="s">
        <v>4510</v>
      </c>
      <c r="D843" s="627" t="s">
        <v>577</v>
      </c>
      <c r="E843" s="627" t="s">
        <v>1319</v>
      </c>
      <c r="F843" s="611" t="s">
        <v>4652</v>
      </c>
      <c r="G843" s="609" t="s">
        <v>4348</v>
      </c>
      <c r="H843" s="609" t="s">
        <v>4653</v>
      </c>
      <c r="I843" s="618" t="s">
        <v>4254</v>
      </c>
      <c r="J843" s="621">
        <v>15000</v>
      </c>
      <c r="K843" s="621"/>
      <c r="L843" s="614"/>
    </row>
    <row r="844" spans="1:12" ht="38.25" x14ac:dyDescent="0.25">
      <c r="A844" s="600">
        <v>842</v>
      </c>
      <c r="B844" s="583" t="s">
        <v>3997</v>
      </c>
      <c r="C844" s="609" t="s">
        <v>4654</v>
      </c>
      <c r="D844" s="627" t="s">
        <v>577</v>
      </c>
      <c r="E844" s="627" t="s">
        <v>1319</v>
      </c>
      <c r="F844" s="611" t="s">
        <v>4655</v>
      </c>
      <c r="G844" s="609" t="s">
        <v>4327</v>
      </c>
      <c r="H844" s="609" t="s">
        <v>4595</v>
      </c>
      <c r="I844" s="618" t="s">
        <v>4254</v>
      </c>
      <c r="J844" s="621">
        <v>200</v>
      </c>
      <c r="K844" s="621"/>
      <c r="L844" s="614"/>
    </row>
    <row r="845" spans="1:12" ht="38.25" x14ac:dyDescent="0.25">
      <c r="A845" s="600">
        <v>843</v>
      </c>
      <c r="B845" s="583" t="s">
        <v>3997</v>
      </c>
      <c r="C845" s="609" t="s">
        <v>4656</v>
      </c>
      <c r="D845" s="627" t="s">
        <v>577</v>
      </c>
      <c r="E845" s="627" t="s">
        <v>541</v>
      </c>
      <c r="F845" s="611" t="s">
        <v>4657</v>
      </c>
      <c r="G845" s="609" t="s">
        <v>4658</v>
      </c>
      <c r="H845" s="609" t="s">
        <v>4659</v>
      </c>
      <c r="I845" s="618" t="s">
        <v>4254</v>
      </c>
      <c r="J845" s="621">
        <v>3800</v>
      </c>
      <c r="K845" s="621"/>
      <c r="L845" s="614"/>
    </row>
    <row r="846" spans="1:12" ht="25.5" x14ac:dyDescent="0.25">
      <c r="A846" s="600">
        <v>844</v>
      </c>
      <c r="B846" s="583" t="s">
        <v>3997</v>
      </c>
      <c r="C846" s="609" t="s">
        <v>4660</v>
      </c>
      <c r="D846" s="627" t="s">
        <v>577</v>
      </c>
      <c r="E846" s="627" t="s">
        <v>1319</v>
      </c>
      <c r="F846" s="611" t="s">
        <v>4661</v>
      </c>
      <c r="G846" s="609" t="s">
        <v>4301</v>
      </c>
      <c r="H846" s="609" t="s">
        <v>4662</v>
      </c>
      <c r="I846" s="618" t="s">
        <v>4254</v>
      </c>
      <c r="J846" s="621">
        <v>960</v>
      </c>
      <c r="K846" s="621"/>
      <c r="L846" s="614"/>
    </row>
    <row r="847" spans="1:12" ht="38.25" x14ac:dyDescent="0.25">
      <c r="A847" s="600">
        <v>845</v>
      </c>
      <c r="B847" s="583" t="s">
        <v>3997</v>
      </c>
      <c r="C847" s="609" t="s">
        <v>4599</v>
      </c>
      <c r="D847" s="627" t="s">
        <v>577</v>
      </c>
      <c r="E847" s="627" t="s">
        <v>1319</v>
      </c>
      <c r="F847" s="611" t="s">
        <v>4663</v>
      </c>
      <c r="G847" s="609" t="s">
        <v>4297</v>
      </c>
      <c r="H847" s="609" t="s">
        <v>4601</v>
      </c>
      <c r="I847" s="618" t="s">
        <v>4254</v>
      </c>
      <c r="J847" s="621">
        <v>3750</v>
      </c>
      <c r="K847" s="621"/>
      <c r="L847" s="614"/>
    </row>
    <row r="848" spans="1:12" ht="25.5" x14ac:dyDescent="0.25">
      <c r="A848" s="600">
        <v>846</v>
      </c>
      <c r="B848" s="583" t="s">
        <v>3997</v>
      </c>
      <c r="C848" s="609" t="s">
        <v>4664</v>
      </c>
      <c r="D848" s="627" t="s">
        <v>577</v>
      </c>
      <c r="E848" s="627" t="s">
        <v>1319</v>
      </c>
      <c r="F848" s="611" t="s">
        <v>4665</v>
      </c>
      <c r="G848" s="609" t="s">
        <v>4352</v>
      </c>
      <c r="H848" s="609" t="s">
        <v>4666</v>
      </c>
      <c r="I848" s="618" t="s">
        <v>4254</v>
      </c>
      <c r="J848" s="621">
        <v>250</v>
      </c>
      <c r="K848" s="621"/>
      <c r="L848" s="614"/>
    </row>
    <row r="849" spans="1:12" ht="25.5" x14ac:dyDescent="0.25">
      <c r="A849" s="600">
        <v>847</v>
      </c>
      <c r="B849" s="583" t="s">
        <v>3997</v>
      </c>
      <c r="C849" s="609" t="s">
        <v>4336</v>
      </c>
      <c r="D849" s="627" t="s">
        <v>577</v>
      </c>
      <c r="E849" s="627" t="s">
        <v>1319</v>
      </c>
      <c r="F849" s="611" t="s">
        <v>4667</v>
      </c>
      <c r="G849" s="609" t="s">
        <v>4321</v>
      </c>
      <c r="H849" s="609" t="s">
        <v>4551</v>
      </c>
      <c r="I849" s="618" t="s">
        <v>4254</v>
      </c>
      <c r="J849" s="621">
        <v>75</v>
      </c>
      <c r="K849" s="621"/>
      <c r="L849" s="614"/>
    </row>
    <row r="850" spans="1:12" ht="25.5" x14ac:dyDescent="0.25">
      <c r="A850" s="600">
        <v>848</v>
      </c>
      <c r="B850" s="583" t="s">
        <v>3997</v>
      </c>
      <c r="C850" s="609" t="s">
        <v>4668</v>
      </c>
      <c r="D850" s="627" t="s">
        <v>577</v>
      </c>
      <c r="E850" s="627" t="s">
        <v>1319</v>
      </c>
      <c r="F850" s="611" t="s">
        <v>4669</v>
      </c>
      <c r="G850" s="609" t="s">
        <v>4348</v>
      </c>
      <c r="H850" s="609" t="s">
        <v>4670</v>
      </c>
      <c r="I850" s="618" t="s">
        <v>4254</v>
      </c>
      <c r="J850" s="621">
        <v>2040</v>
      </c>
      <c r="K850" s="621"/>
      <c r="L850" s="614"/>
    </row>
    <row r="851" spans="1:12" ht="25.5" x14ac:dyDescent="0.25">
      <c r="A851" s="600">
        <v>849</v>
      </c>
      <c r="B851" s="583" t="s">
        <v>3997</v>
      </c>
      <c r="C851" s="609" t="s">
        <v>4671</v>
      </c>
      <c r="D851" s="627" t="s">
        <v>577</v>
      </c>
      <c r="E851" s="627" t="s">
        <v>1319</v>
      </c>
      <c r="F851" s="611" t="s">
        <v>4672</v>
      </c>
      <c r="G851" s="609" t="s">
        <v>4281</v>
      </c>
      <c r="H851" s="609" t="s">
        <v>4541</v>
      </c>
      <c r="I851" s="618" t="s">
        <v>4254</v>
      </c>
      <c r="J851" s="621">
        <v>150</v>
      </c>
      <c r="K851" s="621"/>
      <c r="L851" s="614"/>
    </row>
    <row r="852" spans="1:12" ht="38.25" x14ac:dyDescent="0.25">
      <c r="A852" s="600">
        <v>850</v>
      </c>
      <c r="B852" s="583" t="s">
        <v>3997</v>
      </c>
      <c r="C852" s="609" t="s">
        <v>4673</v>
      </c>
      <c r="D852" s="627" t="s">
        <v>577</v>
      </c>
      <c r="E852" s="627" t="s">
        <v>1319</v>
      </c>
      <c r="F852" s="611" t="s">
        <v>4674</v>
      </c>
      <c r="G852" s="609" t="s">
        <v>4311</v>
      </c>
      <c r="H852" s="609" t="s">
        <v>4581</v>
      </c>
      <c r="I852" s="618" t="s">
        <v>4254</v>
      </c>
      <c r="J852" s="621">
        <v>328.5</v>
      </c>
      <c r="K852" s="621"/>
      <c r="L852" s="614"/>
    </row>
    <row r="853" spans="1:12" ht="25.5" x14ac:dyDescent="0.25">
      <c r="A853" s="600">
        <v>851</v>
      </c>
      <c r="B853" s="583" t="s">
        <v>3997</v>
      </c>
      <c r="C853" s="609" t="s">
        <v>4668</v>
      </c>
      <c r="D853" s="627" t="s">
        <v>577</v>
      </c>
      <c r="E853" s="627" t="s">
        <v>1319</v>
      </c>
      <c r="F853" s="611" t="s">
        <v>4675</v>
      </c>
      <c r="G853" s="609" t="s">
        <v>4348</v>
      </c>
      <c r="H853" s="609" t="s">
        <v>4670</v>
      </c>
      <c r="I853" s="618" t="s">
        <v>4254</v>
      </c>
      <c r="J853" s="621">
        <v>1360</v>
      </c>
      <c r="K853" s="621"/>
      <c r="L853" s="614"/>
    </row>
    <row r="854" spans="1:12" ht="25.5" x14ac:dyDescent="0.25">
      <c r="A854" s="600">
        <v>852</v>
      </c>
      <c r="B854" s="583" t="s">
        <v>3997</v>
      </c>
      <c r="C854" s="609" t="s">
        <v>4664</v>
      </c>
      <c r="D854" s="627" t="s">
        <v>577</v>
      </c>
      <c r="E854" s="627" t="s">
        <v>1319</v>
      </c>
      <c r="F854" s="611" t="s">
        <v>4676</v>
      </c>
      <c r="G854" s="609" t="s">
        <v>4352</v>
      </c>
      <c r="H854" s="609" t="s">
        <v>4666</v>
      </c>
      <c r="I854" s="618" t="s">
        <v>4254</v>
      </c>
      <c r="J854" s="621">
        <v>250</v>
      </c>
      <c r="K854" s="621"/>
      <c r="L854" s="614"/>
    </row>
    <row r="855" spans="1:12" ht="25.5" x14ac:dyDescent="0.25">
      <c r="A855" s="600">
        <v>853</v>
      </c>
      <c r="B855" s="583" t="s">
        <v>3997</v>
      </c>
      <c r="C855" s="609" t="s">
        <v>4634</v>
      </c>
      <c r="D855" s="627" t="s">
        <v>577</v>
      </c>
      <c r="E855" s="627" t="s">
        <v>1319</v>
      </c>
      <c r="F855" s="611" t="s">
        <v>4677</v>
      </c>
      <c r="G855" s="609" t="s">
        <v>4636</v>
      </c>
      <c r="H855" s="609" t="s">
        <v>4637</v>
      </c>
      <c r="I855" s="618" t="s">
        <v>4254</v>
      </c>
      <c r="J855" s="621">
        <v>200</v>
      </c>
      <c r="K855" s="621"/>
      <c r="L855" s="614"/>
    </row>
    <row r="856" spans="1:12" ht="25.5" x14ac:dyDescent="0.25">
      <c r="A856" s="600">
        <v>854</v>
      </c>
      <c r="B856" s="583" t="s">
        <v>3997</v>
      </c>
      <c r="C856" s="609" t="s">
        <v>4354</v>
      </c>
      <c r="D856" s="627" t="s">
        <v>577</v>
      </c>
      <c r="E856" s="627" t="s">
        <v>1319</v>
      </c>
      <c r="F856" s="611" t="s">
        <v>4678</v>
      </c>
      <c r="G856" s="609" t="s">
        <v>4311</v>
      </c>
      <c r="H856" s="609" t="s">
        <v>4679</v>
      </c>
      <c r="I856" s="618" t="s">
        <v>4254</v>
      </c>
      <c r="J856" s="621">
        <v>2147.25</v>
      </c>
      <c r="K856" s="621"/>
      <c r="L856" s="614"/>
    </row>
    <row r="857" spans="1:12" ht="25.5" x14ac:dyDescent="0.25">
      <c r="A857" s="600">
        <v>855</v>
      </c>
      <c r="B857" s="583" t="s">
        <v>3997</v>
      </c>
      <c r="C857" s="609" t="s">
        <v>4336</v>
      </c>
      <c r="D857" s="627" t="s">
        <v>577</v>
      </c>
      <c r="E857" s="627" t="s">
        <v>1319</v>
      </c>
      <c r="F857" s="611" t="s">
        <v>4680</v>
      </c>
      <c r="G857" s="609" t="s">
        <v>4321</v>
      </c>
      <c r="H857" s="609" t="s">
        <v>4681</v>
      </c>
      <c r="I857" s="618" t="s">
        <v>4254</v>
      </c>
      <c r="J857" s="621">
        <v>150</v>
      </c>
      <c r="K857" s="621"/>
      <c r="L857" s="614"/>
    </row>
    <row r="858" spans="1:12" ht="38.25" x14ac:dyDescent="0.25">
      <c r="A858" s="600">
        <v>856</v>
      </c>
      <c r="B858" s="583" t="s">
        <v>3997</v>
      </c>
      <c r="C858" s="609" t="s">
        <v>4682</v>
      </c>
      <c r="D858" s="627" t="s">
        <v>577</v>
      </c>
      <c r="E858" s="627" t="s">
        <v>1319</v>
      </c>
      <c r="F858" s="611" t="s">
        <v>4683</v>
      </c>
      <c r="G858" s="609" t="s">
        <v>4289</v>
      </c>
      <c r="H858" s="609" t="s">
        <v>4595</v>
      </c>
      <c r="I858" s="618" t="s">
        <v>4254</v>
      </c>
      <c r="J858" s="621">
        <v>600</v>
      </c>
      <c r="K858" s="621"/>
      <c r="L858" s="614"/>
    </row>
    <row r="859" spans="1:12" ht="25.5" x14ac:dyDescent="0.25">
      <c r="A859" s="600">
        <v>857</v>
      </c>
      <c r="B859" s="583" t="s">
        <v>3997</v>
      </c>
      <c r="C859" s="609" t="s">
        <v>4510</v>
      </c>
      <c r="D859" s="627" t="s">
        <v>577</v>
      </c>
      <c r="E859" s="627" t="s">
        <v>1319</v>
      </c>
      <c r="F859" s="611" t="s">
        <v>4684</v>
      </c>
      <c r="G859" s="609" t="s">
        <v>4348</v>
      </c>
      <c r="H859" s="609" t="s">
        <v>4685</v>
      </c>
      <c r="I859" s="618" t="s">
        <v>4254</v>
      </c>
      <c r="J859" s="621">
        <v>1000</v>
      </c>
      <c r="K859" s="621"/>
      <c r="L859" s="614"/>
    </row>
    <row r="860" spans="1:12" ht="25.5" x14ac:dyDescent="0.25">
      <c r="A860" s="600">
        <v>858</v>
      </c>
      <c r="B860" s="583" t="s">
        <v>3997</v>
      </c>
      <c r="C860" s="609" t="s">
        <v>4510</v>
      </c>
      <c r="D860" s="627" t="s">
        <v>577</v>
      </c>
      <c r="E860" s="627" t="s">
        <v>1319</v>
      </c>
      <c r="F860" s="611" t="s">
        <v>4686</v>
      </c>
      <c r="G860" s="609" t="s">
        <v>4348</v>
      </c>
      <c r="H860" s="609" t="s">
        <v>4623</v>
      </c>
      <c r="I860" s="618" t="s">
        <v>4254</v>
      </c>
      <c r="J860" s="621">
        <v>33500</v>
      </c>
      <c r="K860" s="621"/>
      <c r="L860" s="614"/>
    </row>
    <row r="861" spans="1:12" ht="25.5" x14ac:dyDescent="0.25">
      <c r="A861" s="600">
        <v>859</v>
      </c>
      <c r="B861" s="583" t="s">
        <v>3997</v>
      </c>
      <c r="C861" s="609" t="s">
        <v>4668</v>
      </c>
      <c r="D861" s="627" t="s">
        <v>577</v>
      </c>
      <c r="E861" s="627" t="s">
        <v>1319</v>
      </c>
      <c r="F861" s="611" t="s">
        <v>4687</v>
      </c>
      <c r="G861" s="609" t="s">
        <v>4348</v>
      </c>
      <c r="H861" s="609" t="s">
        <v>4670</v>
      </c>
      <c r="I861" s="618" t="s">
        <v>4254</v>
      </c>
      <c r="J861" s="621">
        <v>1360</v>
      </c>
      <c r="K861" s="621"/>
      <c r="L861" s="614"/>
    </row>
    <row r="862" spans="1:12" ht="25.5" x14ac:dyDescent="0.25">
      <c r="A862" s="600">
        <v>860</v>
      </c>
      <c r="B862" s="583" t="s">
        <v>3997</v>
      </c>
      <c r="C862" s="609" t="s">
        <v>4359</v>
      </c>
      <c r="D862" s="627" t="s">
        <v>577</v>
      </c>
      <c r="E862" s="627" t="s">
        <v>1319</v>
      </c>
      <c r="F862" s="611" t="s">
        <v>4688</v>
      </c>
      <c r="G862" s="609" t="s">
        <v>4348</v>
      </c>
      <c r="H862" s="609" t="s">
        <v>4689</v>
      </c>
      <c r="I862" s="618" t="s">
        <v>4254</v>
      </c>
      <c r="J862" s="621">
        <v>1360</v>
      </c>
      <c r="K862" s="621"/>
      <c r="L862" s="614"/>
    </row>
    <row r="863" spans="1:12" ht="38.25" x14ac:dyDescent="0.25">
      <c r="A863" s="600">
        <v>861</v>
      </c>
      <c r="B863" s="583" t="s">
        <v>3997</v>
      </c>
      <c r="C863" s="609" t="s">
        <v>4599</v>
      </c>
      <c r="D863" s="627" t="s">
        <v>577</v>
      </c>
      <c r="E863" s="627" t="s">
        <v>1319</v>
      </c>
      <c r="F863" s="611" t="s">
        <v>4690</v>
      </c>
      <c r="G863" s="609" t="s">
        <v>4297</v>
      </c>
      <c r="H863" s="609" t="s">
        <v>4691</v>
      </c>
      <c r="I863" s="618" t="s">
        <v>4254</v>
      </c>
      <c r="J863" s="621">
        <v>2625</v>
      </c>
      <c r="K863" s="621"/>
      <c r="L863" s="614"/>
    </row>
    <row r="864" spans="1:12" ht="25.5" x14ac:dyDescent="0.25">
      <c r="A864" s="600">
        <v>862</v>
      </c>
      <c r="B864" s="583" t="s">
        <v>3997</v>
      </c>
      <c r="C864" s="609" t="s">
        <v>4480</v>
      </c>
      <c r="D864" s="627" t="s">
        <v>577</v>
      </c>
      <c r="E864" s="627" t="s">
        <v>1319</v>
      </c>
      <c r="F864" s="611" t="s">
        <v>4692</v>
      </c>
      <c r="G864" s="609" t="s">
        <v>4297</v>
      </c>
      <c r="H864" s="609" t="s">
        <v>4693</v>
      </c>
      <c r="I864" s="618" t="s">
        <v>4254</v>
      </c>
      <c r="J864" s="621">
        <v>3440</v>
      </c>
      <c r="K864" s="621"/>
      <c r="L864" s="614"/>
    </row>
    <row r="865" spans="1:12" ht="25.5" x14ac:dyDescent="0.25">
      <c r="A865" s="600">
        <v>863</v>
      </c>
      <c r="B865" s="583" t="s">
        <v>3997</v>
      </c>
      <c r="C865" s="609" t="s">
        <v>4694</v>
      </c>
      <c r="D865" s="627" t="s">
        <v>577</v>
      </c>
      <c r="E865" s="627" t="s">
        <v>1319</v>
      </c>
      <c r="F865" s="611" t="s">
        <v>4695</v>
      </c>
      <c r="G865" s="609" t="s">
        <v>4289</v>
      </c>
      <c r="H865" s="609" t="s">
        <v>4595</v>
      </c>
      <c r="I865" s="618" t="s">
        <v>4254</v>
      </c>
      <c r="J865" s="621">
        <v>4000</v>
      </c>
      <c r="K865" s="621"/>
      <c r="L865" s="614"/>
    </row>
    <row r="866" spans="1:12" ht="25.5" x14ac:dyDescent="0.25">
      <c r="A866" s="600">
        <v>864</v>
      </c>
      <c r="B866" s="583" t="s">
        <v>3997</v>
      </c>
      <c r="C866" s="609" t="s">
        <v>4634</v>
      </c>
      <c r="D866" s="627" t="s">
        <v>577</v>
      </c>
      <c r="E866" s="627" t="s">
        <v>1319</v>
      </c>
      <c r="F866" s="611" t="s">
        <v>4696</v>
      </c>
      <c r="G866" s="609" t="s">
        <v>4352</v>
      </c>
      <c r="H866" s="609" t="s">
        <v>4697</v>
      </c>
      <c r="I866" s="618" t="s">
        <v>4254</v>
      </c>
      <c r="J866" s="621">
        <v>150</v>
      </c>
      <c r="K866" s="621"/>
      <c r="L866" s="614"/>
    </row>
    <row r="867" spans="1:12" ht="25.5" x14ac:dyDescent="0.25">
      <c r="A867" s="600">
        <v>865</v>
      </c>
      <c r="B867" s="583" t="s">
        <v>3997</v>
      </c>
      <c r="C867" s="609" t="s">
        <v>4698</v>
      </c>
      <c r="D867" s="627" t="s">
        <v>577</v>
      </c>
      <c r="E867" s="627" t="s">
        <v>1319</v>
      </c>
      <c r="F867" s="611" t="s">
        <v>4699</v>
      </c>
      <c r="G867" s="609" t="s">
        <v>4636</v>
      </c>
      <c r="H867" s="609" t="s">
        <v>4700</v>
      </c>
      <c r="I867" s="618" t="s">
        <v>4254</v>
      </c>
      <c r="J867" s="621">
        <v>450</v>
      </c>
      <c r="K867" s="621"/>
      <c r="L867" s="614"/>
    </row>
    <row r="868" spans="1:12" ht="25.5" x14ac:dyDescent="0.25">
      <c r="A868" s="600">
        <v>866</v>
      </c>
      <c r="B868" s="583" t="s">
        <v>3997</v>
      </c>
      <c r="C868" s="609" t="s">
        <v>4480</v>
      </c>
      <c r="D868" s="627" t="s">
        <v>577</v>
      </c>
      <c r="E868" s="627" t="s">
        <v>1319</v>
      </c>
      <c r="F868" s="611" t="s">
        <v>4701</v>
      </c>
      <c r="G868" s="609" t="s">
        <v>4297</v>
      </c>
      <c r="H868" s="609" t="s">
        <v>4693</v>
      </c>
      <c r="I868" s="618" t="s">
        <v>4254</v>
      </c>
      <c r="J868" s="621">
        <v>3810</v>
      </c>
      <c r="K868" s="621"/>
      <c r="L868" s="614"/>
    </row>
    <row r="869" spans="1:12" ht="25.5" x14ac:dyDescent="0.25">
      <c r="A869" s="600">
        <v>867</v>
      </c>
      <c r="B869" s="583" t="s">
        <v>3997</v>
      </c>
      <c r="C869" s="609" t="s">
        <v>4664</v>
      </c>
      <c r="D869" s="627" t="s">
        <v>577</v>
      </c>
      <c r="E869" s="627" t="s">
        <v>1319</v>
      </c>
      <c r="F869" s="611" t="s">
        <v>4702</v>
      </c>
      <c r="G869" s="609" t="s">
        <v>4289</v>
      </c>
      <c r="H869" s="609" t="s">
        <v>4595</v>
      </c>
      <c r="I869" s="618" t="s">
        <v>4254</v>
      </c>
      <c r="J869" s="621">
        <v>900</v>
      </c>
      <c r="K869" s="621"/>
      <c r="L869" s="614"/>
    </row>
    <row r="870" spans="1:12" ht="25.5" x14ac:dyDescent="0.25">
      <c r="A870" s="600">
        <v>868</v>
      </c>
      <c r="B870" s="583" t="s">
        <v>3997</v>
      </c>
      <c r="C870" s="609" t="s">
        <v>4703</v>
      </c>
      <c r="D870" s="627" t="s">
        <v>577</v>
      </c>
      <c r="E870" s="627" t="s">
        <v>1319</v>
      </c>
      <c r="F870" s="611" t="s">
        <v>4704</v>
      </c>
      <c r="G870" s="609" t="s">
        <v>4311</v>
      </c>
      <c r="H870" s="609" t="s">
        <v>4705</v>
      </c>
      <c r="I870" s="618" t="s">
        <v>4254</v>
      </c>
      <c r="J870" s="621">
        <v>630</v>
      </c>
      <c r="K870" s="621"/>
      <c r="L870" s="614"/>
    </row>
    <row r="871" spans="1:12" ht="25.5" x14ac:dyDescent="0.25">
      <c r="A871" s="600">
        <v>869</v>
      </c>
      <c r="B871" s="583" t="s">
        <v>3997</v>
      </c>
      <c r="C871" s="609" t="s">
        <v>4579</v>
      </c>
      <c r="D871" s="627" t="s">
        <v>577</v>
      </c>
      <c r="E871" s="627" t="s">
        <v>1319</v>
      </c>
      <c r="F871" s="611" t="s">
        <v>4706</v>
      </c>
      <c r="G871" s="609" t="s">
        <v>4311</v>
      </c>
      <c r="H871" s="609" t="s">
        <v>4581</v>
      </c>
      <c r="I871" s="618" t="s">
        <v>4254</v>
      </c>
      <c r="J871" s="621">
        <v>350</v>
      </c>
      <c r="K871" s="621"/>
      <c r="L871" s="614"/>
    </row>
    <row r="872" spans="1:12" ht="25.5" x14ac:dyDescent="0.25">
      <c r="A872" s="600">
        <v>870</v>
      </c>
      <c r="B872" s="583" t="s">
        <v>3997</v>
      </c>
      <c r="C872" s="609" t="s">
        <v>4671</v>
      </c>
      <c r="D872" s="627" t="s">
        <v>577</v>
      </c>
      <c r="E872" s="627" t="s">
        <v>1319</v>
      </c>
      <c r="F872" s="611" t="s">
        <v>4707</v>
      </c>
      <c r="G872" s="609" t="s">
        <v>4281</v>
      </c>
      <c r="H872" s="609" t="s">
        <v>4541</v>
      </c>
      <c r="I872" s="618" t="s">
        <v>4254</v>
      </c>
      <c r="J872" s="621">
        <v>150</v>
      </c>
      <c r="K872" s="621"/>
      <c r="L872" s="614"/>
    </row>
    <row r="873" spans="1:12" ht="38.25" x14ac:dyDescent="0.25">
      <c r="A873" s="600">
        <v>871</v>
      </c>
      <c r="B873" s="583" t="s">
        <v>3997</v>
      </c>
      <c r="C873" s="609" t="s">
        <v>4430</v>
      </c>
      <c r="D873" s="627" t="s">
        <v>577</v>
      </c>
      <c r="E873" s="627" t="s">
        <v>1319</v>
      </c>
      <c r="F873" s="611" t="s">
        <v>4708</v>
      </c>
      <c r="G873" s="609" t="s">
        <v>4285</v>
      </c>
      <c r="H873" s="609" t="s">
        <v>4709</v>
      </c>
      <c r="I873" s="618" t="s">
        <v>4254</v>
      </c>
      <c r="J873" s="621">
        <v>6400</v>
      </c>
      <c r="K873" s="621"/>
      <c r="L873" s="614"/>
    </row>
    <row r="874" spans="1:12" ht="25.5" x14ac:dyDescent="0.25">
      <c r="A874" s="600">
        <v>872</v>
      </c>
      <c r="B874" s="583" t="s">
        <v>3997</v>
      </c>
      <c r="C874" s="609" t="s">
        <v>4664</v>
      </c>
      <c r="D874" s="627" t="s">
        <v>577</v>
      </c>
      <c r="E874" s="627" t="s">
        <v>1319</v>
      </c>
      <c r="F874" s="611" t="s">
        <v>4710</v>
      </c>
      <c r="G874" s="609" t="s">
        <v>4330</v>
      </c>
      <c r="H874" s="609" t="s">
        <v>4541</v>
      </c>
      <c r="I874" s="618" t="s">
        <v>4254</v>
      </c>
      <c r="J874" s="621">
        <v>1099</v>
      </c>
      <c r="K874" s="621"/>
      <c r="L874" s="614"/>
    </row>
    <row r="875" spans="1:12" ht="25.5" x14ac:dyDescent="0.25">
      <c r="A875" s="600">
        <v>873</v>
      </c>
      <c r="B875" s="583" t="s">
        <v>3997</v>
      </c>
      <c r="C875" s="609" t="s">
        <v>4694</v>
      </c>
      <c r="D875" s="627" t="s">
        <v>577</v>
      </c>
      <c r="E875" s="627" t="s">
        <v>1319</v>
      </c>
      <c r="F875" s="611" t="s">
        <v>4711</v>
      </c>
      <c r="G875" s="609" t="s">
        <v>4712</v>
      </c>
      <c r="H875" s="609" t="s">
        <v>4713</v>
      </c>
      <c r="I875" s="618" t="s">
        <v>4254</v>
      </c>
      <c r="J875" s="621">
        <v>2950</v>
      </c>
      <c r="K875" s="621"/>
      <c r="L875" s="614"/>
    </row>
    <row r="876" spans="1:12" ht="25.5" x14ac:dyDescent="0.25">
      <c r="A876" s="600">
        <v>874</v>
      </c>
      <c r="B876" s="583" t="s">
        <v>3997</v>
      </c>
      <c r="C876" s="609" t="s">
        <v>4579</v>
      </c>
      <c r="D876" s="627" t="s">
        <v>577</v>
      </c>
      <c r="E876" s="627" t="s">
        <v>1319</v>
      </c>
      <c r="F876" s="611" t="s">
        <v>4714</v>
      </c>
      <c r="G876" s="609" t="s">
        <v>4311</v>
      </c>
      <c r="H876" s="609" t="s">
        <v>4581</v>
      </c>
      <c r="I876" s="618" t="s">
        <v>4254</v>
      </c>
      <c r="J876" s="621">
        <v>497</v>
      </c>
      <c r="K876" s="621"/>
      <c r="L876" s="614"/>
    </row>
    <row r="877" spans="1:12" ht="25.5" x14ac:dyDescent="0.25">
      <c r="A877" s="600">
        <v>875</v>
      </c>
      <c r="B877" s="583" t="s">
        <v>3997</v>
      </c>
      <c r="C877" s="609" t="s">
        <v>4715</v>
      </c>
      <c r="D877" s="627" t="s">
        <v>577</v>
      </c>
      <c r="E877" s="627" t="s">
        <v>1319</v>
      </c>
      <c r="F877" s="611" t="s">
        <v>4716</v>
      </c>
      <c r="G877" s="609" t="s">
        <v>4330</v>
      </c>
      <c r="H877" s="609" t="s">
        <v>4541</v>
      </c>
      <c r="I877" s="618" t="s">
        <v>4254</v>
      </c>
      <c r="J877" s="621">
        <v>2000</v>
      </c>
      <c r="K877" s="621"/>
      <c r="L877" s="614"/>
    </row>
    <row r="878" spans="1:12" ht="25.5" x14ac:dyDescent="0.25">
      <c r="A878" s="600">
        <v>876</v>
      </c>
      <c r="B878" s="583" t="s">
        <v>3997</v>
      </c>
      <c r="C878" s="609" t="s">
        <v>4664</v>
      </c>
      <c r="D878" s="627" t="s">
        <v>577</v>
      </c>
      <c r="E878" s="627" t="s">
        <v>1319</v>
      </c>
      <c r="F878" s="611" t="s">
        <v>4717</v>
      </c>
      <c r="G878" s="609" t="s">
        <v>4289</v>
      </c>
      <c r="H878" s="609" t="s">
        <v>4595</v>
      </c>
      <c r="I878" s="618" t="s">
        <v>4254</v>
      </c>
      <c r="J878" s="621">
        <v>100</v>
      </c>
      <c r="K878" s="621"/>
      <c r="L878" s="614"/>
    </row>
    <row r="879" spans="1:12" ht="25.5" x14ac:dyDescent="0.25">
      <c r="A879" s="600">
        <v>877</v>
      </c>
      <c r="B879" s="583" t="s">
        <v>3997</v>
      </c>
      <c r="C879" s="609" t="s">
        <v>4354</v>
      </c>
      <c r="D879" s="627" t="s">
        <v>577</v>
      </c>
      <c r="E879" s="627" t="s">
        <v>1319</v>
      </c>
      <c r="F879" s="611" t="s">
        <v>4718</v>
      </c>
      <c r="G879" s="609" t="s">
        <v>4311</v>
      </c>
      <c r="H879" s="609" t="s">
        <v>4581</v>
      </c>
      <c r="I879" s="618" t="s">
        <v>4254</v>
      </c>
      <c r="J879" s="621">
        <v>3055.5</v>
      </c>
      <c r="K879" s="621"/>
      <c r="L879" s="614"/>
    </row>
    <row r="880" spans="1:12" ht="25.5" x14ac:dyDescent="0.25">
      <c r="A880" s="600">
        <v>878</v>
      </c>
      <c r="B880" s="583" t="s">
        <v>3997</v>
      </c>
      <c r="C880" s="609" t="s">
        <v>4664</v>
      </c>
      <c r="D880" s="627" t="s">
        <v>577</v>
      </c>
      <c r="E880" s="627" t="s">
        <v>1319</v>
      </c>
      <c r="F880" s="611" t="s">
        <v>4719</v>
      </c>
      <c r="G880" s="609" t="s">
        <v>4330</v>
      </c>
      <c r="H880" s="609" t="s">
        <v>4541</v>
      </c>
      <c r="I880" s="618" t="s">
        <v>4254</v>
      </c>
      <c r="J880" s="621">
        <v>1135</v>
      </c>
      <c r="K880" s="621"/>
      <c r="L880" s="614"/>
    </row>
    <row r="881" spans="1:12" ht="25.5" x14ac:dyDescent="0.25">
      <c r="A881" s="600">
        <v>879</v>
      </c>
      <c r="B881" s="583" t="s">
        <v>3997</v>
      </c>
      <c r="C881" s="609" t="s">
        <v>4336</v>
      </c>
      <c r="D881" s="627" t="s">
        <v>577</v>
      </c>
      <c r="E881" s="627" t="s">
        <v>1319</v>
      </c>
      <c r="F881" s="611" t="s">
        <v>4720</v>
      </c>
      <c r="G881" s="609" t="s">
        <v>4321</v>
      </c>
      <c r="H881" s="609" t="s">
        <v>4364</v>
      </c>
      <c r="I881" s="618" t="s">
        <v>4254</v>
      </c>
      <c r="J881" s="621">
        <v>75</v>
      </c>
      <c r="K881" s="621"/>
      <c r="L881" s="614"/>
    </row>
    <row r="882" spans="1:12" ht="38.25" x14ac:dyDescent="0.25">
      <c r="A882" s="600">
        <v>880</v>
      </c>
      <c r="B882" s="583" t="s">
        <v>3997</v>
      </c>
      <c r="C882" s="609" t="s">
        <v>4350</v>
      </c>
      <c r="D882" s="627" t="s">
        <v>577</v>
      </c>
      <c r="E882" s="627" t="s">
        <v>1319</v>
      </c>
      <c r="F882" s="611" t="s">
        <v>4721</v>
      </c>
      <c r="G882" s="609" t="s">
        <v>4311</v>
      </c>
      <c r="H882" s="609" t="s">
        <v>4722</v>
      </c>
      <c r="I882" s="618" t="s">
        <v>4254</v>
      </c>
      <c r="J882" s="621">
        <v>525</v>
      </c>
      <c r="K882" s="621"/>
      <c r="L882" s="614"/>
    </row>
    <row r="883" spans="1:12" ht="25.5" x14ac:dyDescent="0.25">
      <c r="A883" s="600">
        <v>881</v>
      </c>
      <c r="B883" s="583" t="s">
        <v>3997</v>
      </c>
      <c r="C883" s="609" t="s">
        <v>4480</v>
      </c>
      <c r="D883" s="627" t="s">
        <v>577</v>
      </c>
      <c r="E883" s="627" t="s">
        <v>1319</v>
      </c>
      <c r="F883" s="611" t="s">
        <v>4723</v>
      </c>
      <c r="G883" s="609" t="s">
        <v>4297</v>
      </c>
      <c r="H883" s="609" t="s">
        <v>4724</v>
      </c>
      <c r="I883" s="618" t="s">
        <v>4254</v>
      </c>
      <c r="J883" s="621">
        <v>3070</v>
      </c>
      <c r="K883" s="621"/>
      <c r="L883" s="614"/>
    </row>
    <row r="884" spans="1:12" ht="25.5" x14ac:dyDescent="0.25">
      <c r="A884" s="600">
        <v>882</v>
      </c>
      <c r="B884" s="583" t="s">
        <v>3997</v>
      </c>
      <c r="C884" s="609" t="s">
        <v>4694</v>
      </c>
      <c r="D884" s="627" t="s">
        <v>577</v>
      </c>
      <c r="E884" s="627" t="s">
        <v>1319</v>
      </c>
      <c r="F884" s="611" t="s">
        <v>4725</v>
      </c>
      <c r="G884" s="609" t="s">
        <v>4289</v>
      </c>
      <c r="H884" s="609" t="s">
        <v>4595</v>
      </c>
      <c r="I884" s="618" t="s">
        <v>4254</v>
      </c>
      <c r="J884" s="621">
        <v>4000</v>
      </c>
      <c r="K884" s="621"/>
      <c r="L884" s="614"/>
    </row>
    <row r="885" spans="1:12" ht="25.5" x14ac:dyDescent="0.25">
      <c r="A885" s="600">
        <v>883</v>
      </c>
      <c r="B885" s="583" t="s">
        <v>3997</v>
      </c>
      <c r="C885" s="609" t="s">
        <v>4664</v>
      </c>
      <c r="D885" s="627" t="s">
        <v>577</v>
      </c>
      <c r="E885" s="627" t="s">
        <v>1319</v>
      </c>
      <c r="F885" s="611" t="s">
        <v>4726</v>
      </c>
      <c r="G885" s="609" t="s">
        <v>4352</v>
      </c>
      <c r="H885" s="609" t="s">
        <v>4727</v>
      </c>
      <c r="I885" s="618" t="s">
        <v>4254</v>
      </c>
      <c r="J885" s="621">
        <v>300</v>
      </c>
      <c r="K885" s="621"/>
      <c r="L885" s="614"/>
    </row>
    <row r="886" spans="1:12" ht="25.5" x14ac:dyDescent="0.25">
      <c r="A886" s="600">
        <v>884</v>
      </c>
      <c r="B886" s="583" t="s">
        <v>3997</v>
      </c>
      <c r="C886" s="609" t="s">
        <v>4453</v>
      </c>
      <c r="D886" s="627" t="s">
        <v>577</v>
      </c>
      <c r="E886" s="627" t="s">
        <v>1319</v>
      </c>
      <c r="F886" s="611" t="s">
        <v>4728</v>
      </c>
      <c r="G886" s="609" t="s">
        <v>4281</v>
      </c>
      <c r="H886" s="609" t="s">
        <v>4541</v>
      </c>
      <c r="I886" s="618" t="s">
        <v>4254</v>
      </c>
      <c r="J886" s="621">
        <v>112</v>
      </c>
      <c r="K886" s="621"/>
      <c r="L886" s="614"/>
    </row>
    <row r="887" spans="1:12" ht="38.25" x14ac:dyDescent="0.25">
      <c r="A887" s="600">
        <v>885</v>
      </c>
      <c r="B887" s="583" t="s">
        <v>3997</v>
      </c>
      <c r="C887" s="609" t="s">
        <v>4599</v>
      </c>
      <c r="D887" s="627" t="s">
        <v>577</v>
      </c>
      <c r="E887" s="627" t="s">
        <v>1319</v>
      </c>
      <c r="F887" s="611" t="s">
        <v>4729</v>
      </c>
      <c r="G887" s="609" t="s">
        <v>4297</v>
      </c>
      <c r="H887" s="609" t="s">
        <v>4730</v>
      </c>
      <c r="I887" s="618" t="s">
        <v>4254</v>
      </c>
      <c r="J887" s="621">
        <v>2250</v>
      </c>
      <c r="K887" s="621"/>
      <c r="L887" s="614"/>
    </row>
    <row r="888" spans="1:12" ht="25.5" x14ac:dyDescent="0.25">
      <c r="A888" s="600">
        <v>886</v>
      </c>
      <c r="B888" s="583" t="s">
        <v>3997</v>
      </c>
      <c r="C888" s="609" t="s">
        <v>4480</v>
      </c>
      <c r="D888" s="627" t="s">
        <v>577</v>
      </c>
      <c r="E888" s="627" t="s">
        <v>1319</v>
      </c>
      <c r="F888" s="611" t="s">
        <v>4731</v>
      </c>
      <c r="G888" s="609" t="s">
        <v>4297</v>
      </c>
      <c r="H888" s="609" t="s">
        <v>4724</v>
      </c>
      <c r="I888" s="618" t="s">
        <v>4254</v>
      </c>
      <c r="J888" s="621">
        <v>1030</v>
      </c>
      <c r="K888" s="621"/>
      <c r="L888" s="614"/>
    </row>
    <row r="889" spans="1:12" ht="25.5" x14ac:dyDescent="0.25">
      <c r="A889" s="600">
        <v>887</v>
      </c>
      <c r="B889" s="583" t="s">
        <v>3997</v>
      </c>
      <c r="C889" s="609" t="s">
        <v>4671</v>
      </c>
      <c r="D889" s="627" t="s">
        <v>577</v>
      </c>
      <c r="E889" s="627" t="s">
        <v>1319</v>
      </c>
      <c r="F889" s="611" t="s">
        <v>4732</v>
      </c>
      <c r="G889" s="609" t="s">
        <v>4281</v>
      </c>
      <c r="H889" s="609" t="s">
        <v>4541</v>
      </c>
      <c r="I889" s="618" t="s">
        <v>4254</v>
      </c>
      <c r="J889" s="621">
        <v>166.7</v>
      </c>
      <c r="K889" s="621"/>
      <c r="L889" s="614"/>
    </row>
    <row r="890" spans="1:12" ht="25.5" x14ac:dyDescent="0.25">
      <c r="A890" s="600">
        <v>888</v>
      </c>
      <c r="B890" s="583" t="s">
        <v>3997</v>
      </c>
      <c r="C890" s="609" t="s">
        <v>4694</v>
      </c>
      <c r="D890" s="627" t="s">
        <v>577</v>
      </c>
      <c r="E890" s="627" t="s">
        <v>1319</v>
      </c>
      <c r="F890" s="611" t="s">
        <v>4733</v>
      </c>
      <c r="G890" s="609" t="s">
        <v>4289</v>
      </c>
      <c r="H890" s="609" t="s">
        <v>4595</v>
      </c>
      <c r="I890" s="618" t="s">
        <v>4254</v>
      </c>
      <c r="J890" s="621">
        <v>1746</v>
      </c>
      <c r="K890" s="621"/>
      <c r="L890" s="614"/>
    </row>
    <row r="891" spans="1:12" ht="25.5" x14ac:dyDescent="0.25">
      <c r="A891" s="600">
        <v>889</v>
      </c>
      <c r="B891" s="583" t="s">
        <v>3997</v>
      </c>
      <c r="C891" s="609" t="s">
        <v>4336</v>
      </c>
      <c r="D891" s="627" t="s">
        <v>577</v>
      </c>
      <c r="E891" s="627" t="s">
        <v>1319</v>
      </c>
      <c r="F891" s="611" t="s">
        <v>4734</v>
      </c>
      <c r="G891" s="609" t="s">
        <v>4321</v>
      </c>
      <c r="H891" s="609" t="s">
        <v>4551</v>
      </c>
      <c r="I891" s="618" t="s">
        <v>4254</v>
      </c>
      <c r="J891" s="621">
        <v>150</v>
      </c>
      <c r="K891" s="621"/>
      <c r="L891" s="614"/>
    </row>
    <row r="892" spans="1:12" ht="25.5" x14ac:dyDescent="0.25">
      <c r="A892" s="600">
        <v>890</v>
      </c>
      <c r="B892" s="583" t="s">
        <v>3997</v>
      </c>
      <c r="C892" s="609" t="s">
        <v>4434</v>
      </c>
      <c r="D892" s="627" t="s">
        <v>577</v>
      </c>
      <c r="E892" s="627" t="s">
        <v>1319</v>
      </c>
      <c r="F892" s="611" t="s">
        <v>4735</v>
      </c>
      <c r="G892" s="609" t="s">
        <v>4436</v>
      </c>
      <c r="H892" s="609" t="s">
        <v>4736</v>
      </c>
      <c r="I892" s="618" t="s">
        <v>4254</v>
      </c>
      <c r="J892" s="621">
        <v>550</v>
      </c>
      <c r="K892" s="621"/>
      <c r="L892" s="614"/>
    </row>
    <row r="893" spans="1:12" ht="25.5" x14ac:dyDescent="0.25">
      <c r="A893" s="600">
        <v>891</v>
      </c>
      <c r="B893" s="583" t="s">
        <v>3997</v>
      </c>
      <c r="C893" s="609" t="s">
        <v>4737</v>
      </c>
      <c r="D893" s="627" t="s">
        <v>577</v>
      </c>
      <c r="E893" s="627" t="s">
        <v>1319</v>
      </c>
      <c r="F893" s="611" t="s">
        <v>4738</v>
      </c>
      <c r="G893" s="609" t="s">
        <v>4739</v>
      </c>
      <c r="H893" s="609" t="s">
        <v>4740</v>
      </c>
      <c r="I893" s="618" t="s">
        <v>4254</v>
      </c>
      <c r="J893" s="621">
        <v>620</v>
      </c>
      <c r="K893" s="621"/>
      <c r="L893" s="614"/>
    </row>
    <row r="894" spans="1:12" ht="25.5" x14ac:dyDescent="0.25">
      <c r="A894" s="600">
        <v>892</v>
      </c>
      <c r="B894" s="583" t="s">
        <v>3997</v>
      </c>
      <c r="C894" s="609" t="s">
        <v>4694</v>
      </c>
      <c r="D894" s="627" t="s">
        <v>577</v>
      </c>
      <c r="E894" s="627" t="s">
        <v>1319</v>
      </c>
      <c r="F894" s="611" t="s">
        <v>4741</v>
      </c>
      <c r="G894" s="609" t="s">
        <v>4289</v>
      </c>
      <c r="H894" s="609" t="s">
        <v>4595</v>
      </c>
      <c r="I894" s="618" t="s">
        <v>4254</v>
      </c>
      <c r="J894" s="621">
        <v>4000</v>
      </c>
      <c r="K894" s="621"/>
      <c r="L894" s="614"/>
    </row>
    <row r="895" spans="1:12" ht="38.25" x14ac:dyDescent="0.25">
      <c r="A895" s="600">
        <v>893</v>
      </c>
      <c r="B895" s="583" t="s">
        <v>3997</v>
      </c>
      <c r="C895" s="609" t="s">
        <v>4694</v>
      </c>
      <c r="D895" s="627" t="s">
        <v>577</v>
      </c>
      <c r="E895" s="627" t="s">
        <v>1319</v>
      </c>
      <c r="F895" s="611" t="s">
        <v>4742</v>
      </c>
      <c r="G895" s="609" t="s">
        <v>4348</v>
      </c>
      <c r="H895" s="609" t="s">
        <v>4743</v>
      </c>
      <c r="I895" s="618" t="s">
        <v>4254</v>
      </c>
      <c r="J895" s="621">
        <v>1500</v>
      </c>
      <c r="K895" s="621"/>
      <c r="L895" s="614"/>
    </row>
    <row r="896" spans="1:12" ht="25.5" x14ac:dyDescent="0.25">
      <c r="A896" s="600">
        <v>894</v>
      </c>
      <c r="B896" s="583" t="s">
        <v>3997</v>
      </c>
      <c r="C896" s="609" t="s">
        <v>4434</v>
      </c>
      <c r="D896" s="627" t="s">
        <v>577</v>
      </c>
      <c r="E896" s="627" t="s">
        <v>1319</v>
      </c>
      <c r="F896" s="611" t="s">
        <v>4744</v>
      </c>
      <c r="G896" s="609" t="s">
        <v>4436</v>
      </c>
      <c r="H896" s="609" t="s">
        <v>4736</v>
      </c>
      <c r="I896" s="618" t="s">
        <v>4254</v>
      </c>
      <c r="J896" s="621">
        <v>500</v>
      </c>
      <c r="K896" s="621"/>
      <c r="L896" s="614"/>
    </row>
    <row r="897" spans="1:12" ht="25.5" x14ac:dyDescent="0.25">
      <c r="A897" s="600">
        <v>895</v>
      </c>
      <c r="B897" s="583" t="s">
        <v>3997</v>
      </c>
      <c r="C897" s="609" t="s">
        <v>4745</v>
      </c>
      <c r="D897" s="627" t="s">
        <v>577</v>
      </c>
      <c r="E897" s="627" t="s">
        <v>1319</v>
      </c>
      <c r="F897" s="611" t="s">
        <v>4746</v>
      </c>
      <c r="G897" s="609" t="s">
        <v>4311</v>
      </c>
      <c r="H897" s="609" t="s">
        <v>4747</v>
      </c>
      <c r="I897" s="618" t="s">
        <v>4254</v>
      </c>
      <c r="J897" s="621">
        <v>417</v>
      </c>
      <c r="K897" s="621"/>
      <c r="L897" s="614"/>
    </row>
    <row r="898" spans="1:12" ht="25.5" x14ac:dyDescent="0.25">
      <c r="A898" s="600">
        <v>896</v>
      </c>
      <c r="B898" s="583" t="s">
        <v>3997</v>
      </c>
      <c r="C898" s="609" t="s">
        <v>4359</v>
      </c>
      <c r="D898" s="627" t="s">
        <v>577</v>
      </c>
      <c r="E898" s="627" t="s">
        <v>1319</v>
      </c>
      <c r="F898" s="611" t="s">
        <v>4748</v>
      </c>
      <c r="G898" s="609" t="s">
        <v>4348</v>
      </c>
      <c r="H898" s="609" t="s">
        <v>4689</v>
      </c>
      <c r="I898" s="618" t="s">
        <v>4254</v>
      </c>
      <c r="J898" s="621">
        <v>680</v>
      </c>
      <c r="K898" s="621"/>
      <c r="L898" s="614"/>
    </row>
    <row r="899" spans="1:12" ht="25.5" x14ac:dyDescent="0.25">
      <c r="A899" s="600">
        <v>897</v>
      </c>
      <c r="B899" s="583" t="s">
        <v>3997</v>
      </c>
      <c r="C899" s="609" t="s">
        <v>4510</v>
      </c>
      <c r="D899" s="627" t="s">
        <v>577</v>
      </c>
      <c r="E899" s="627" t="s">
        <v>1319</v>
      </c>
      <c r="F899" s="611" t="s">
        <v>4749</v>
      </c>
      <c r="G899" s="609" t="s">
        <v>4348</v>
      </c>
      <c r="H899" s="609" t="s">
        <v>4750</v>
      </c>
      <c r="I899" s="618" t="s">
        <v>4254</v>
      </c>
      <c r="J899" s="621">
        <v>6000</v>
      </c>
      <c r="K899" s="621"/>
      <c r="L899" s="614"/>
    </row>
    <row r="900" spans="1:12" ht="25.5" x14ac:dyDescent="0.25">
      <c r="A900" s="600">
        <v>898</v>
      </c>
      <c r="B900" s="583" t="s">
        <v>3997</v>
      </c>
      <c r="C900" s="609" t="s">
        <v>4400</v>
      </c>
      <c r="D900" s="627" t="s">
        <v>577</v>
      </c>
      <c r="E900" s="627" t="s">
        <v>1319</v>
      </c>
      <c r="F900" s="611" t="s">
        <v>4751</v>
      </c>
      <c r="G900" s="609" t="s">
        <v>4311</v>
      </c>
      <c r="H900" s="609" t="s">
        <v>4592</v>
      </c>
      <c r="I900" s="618" t="s">
        <v>4254</v>
      </c>
      <c r="J900" s="621">
        <v>339</v>
      </c>
      <c r="K900" s="621"/>
      <c r="L900" s="614"/>
    </row>
    <row r="901" spans="1:12" ht="25.5" x14ac:dyDescent="0.25">
      <c r="A901" s="600">
        <v>899</v>
      </c>
      <c r="B901" s="583" t="s">
        <v>3997</v>
      </c>
      <c r="C901" s="609" t="s">
        <v>4752</v>
      </c>
      <c r="D901" s="627" t="s">
        <v>577</v>
      </c>
      <c r="E901" s="627" t="s">
        <v>1319</v>
      </c>
      <c r="F901" s="611" t="s">
        <v>4753</v>
      </c>
      <c r="G901" s="609" t="s">
        <v>4276</v>
      </c>
      <c r="H901" s="609" t="s">
        <v>4754</v>
      </c>
      <c r="I901" s="618" t="s">
        <v>4254</v>
      </c>
      <c r="J901" s="621">
        <v>540</v>
      </c>
      <c r="K901" s="621"/>
      <c r="L901" s="614"/>
    </row>
    <row r="902" spans="1:12" ht="25.5" x14ac:dyDescent="0.25">
      <c r="A902" s="600">
        <v>900</v>
      </c>
      <c r="B902" s="583" t="s">
        <v>3997</v>
      </c>
      <c r="C902" s="609" t="s">
        <v>4510</v>
      </c>
      <c r="D902" s="627" t="s">
        <v>577</v>
      </c>
      <c r="E902" s="627" t="s">
        <v>1319</v>
      </c>
      <c r="F902" s="611" t="s">
        <v>4755</v>
      </c>
      <c r="G902" s="609" t="s">
        <v>4348</v>
      </c>
      <c r="H902" s="609" t="s">
        <v>4750</v>
      </c>
      <c r="I902" s="618" t="s">
        <v>4254</v>
      </c>
      <c r="J902" s="621">
        <v>17500</v>
      </c>
      <c r="K902" s="621"/>
      <c r="L902" s="614"/>
    </row>
    <row r="903" spans="1:12" ht="25.5" x14ac:dyDescent="0.25">
      <c r="A903" s="600">
        <v>901</v>
      </c>
      <c r="B903" s="583" t="s">
        <v>3997</v>
      </c>
      <c r="C903" s="609" t="s">
        <v>4354</v>
      </c>
      <c r="D903" s="627" t="s">
        <v>577</v>
      </c>
      <c r="E903" s="627" t="s">
        <v>1319</v>
      </c>
      <c r="F903" s="611" t="s">
        <v>4756</v>
      </c>
      <c r="G903" s="609" t="s">
        <v>4311</v>
      </c>
      <c r="H903" s="609" t="s">
        <v>4587</v>
      </c>
      <c r="I903" s="618" t="s">
        <v>4254</v>
      </c>
      <c r="J903" s="621">
        <v>4103.6000000000004</v>
      </c>
      <c r="K903" s="621"/>
      <c r="L903" s="614"/>
    </row>
    <row r="904" spans="1:12" ht="38.25" x14ac:dyDescent="0.25">
      <c r="A904" s="600">
        <v>902</v>
      </c>
      <c r="B904" s="583" t="s">
        <v>3997</v>
      </c>
      <c r="C904" s="609" t="s">
        <v>4599</v>
      </c>
      <c r="D904" s="627" t="s">
        <v>577</v>
      </c>
      <c r="E904" s="627" t="s">
        <v>1319</v>
      </c>
      <c r="F904" s="611" t="s">
        <v>4757</v>
      </c>
      <c r="G904" s="609" t="s">
        <v>4297</v>
      </c>
      <c r="H904" s="609" t="s">
        <v>4601</v>
      </c>
      <c r="I904" s="618" t="s">
        <v>4254</v>
      </c>
      <c r="J904" s="621">
        <v>2250</v>
      </c>
      <c r="K904" s="621"/>
      <c r="L904" s="614"/>
    </row>
    <row r="905" spans="1:12" ht="51" x14ac:dyDescent="0.25">
      <c r="A905" s="600">
        <v>903</v>
      </c>
      <c r="B905" s="583" t="s">
        <v>3997</v>
      </c>
      <c r="C905" s="609" t="s">
        <v>4758</v>
      </c>
      <c r="D905" s="627" t="s">
        <v>577</v>
      </c>
      <c r="E905" s="627" t="s">
        <v>1319</v>
      </c>
      <c r="F905" s="611" t="s">
        <v>4759</v>
      </c>
      <c r="G905" s="609" t="s">
        <v>4321</v>
      </c>
      <c r="H905" s="609" t="s">
        <v>4760</v>
      </c>
      <c r="I905" s="618" t="s">
        <v>4254</v>
      </c>
      <c r="J905" s="621">
        <v>160</v>
      </c>
      <c r="K905" s="621"/>
      <c r="L905" s="614"/>
    </row>
    <row r="906" spans="1:12" ht="25.5" x14ac:dyDescent="0.25">
      <c r="A906" s="600">
        <v>904</v>
      </c>
      <c r="B906" s="583" t="s">
        <v>3997</v>
      </c>
      <c r="C906" s="609" t="s">
        <v>4336</v>
      </c>
      <c r="D906" s="627" t="s">
        <v>577</v>
      </c>
      <c r="E906" s="627" t="s">
        <v>1319</v>
      </c>
      <c r="F906" s="611" t="s">
        <v>4761</v>
      </c>
      <c r="G906" s="609" t="s">
        <v>4321</v>
      </c>
      <c r="H906" s="609" t="s">
        <v>4760</v>
      </c>
      <c r="I906" s="618" t="s">
        <v>4254</v>
      </c>
      <c r="J906" s="621">
        <v>75</v>
      </c>
      <c r="K906" s="621"/>
      <c r="L906" s="614"/>
    </row>
    <row r="907" spans="1:12" ht="25.5" x14ac:dyDescent="0.25">
      <c r="A907" s="600">
        <v>905</v>
      </c>
      <c r="B907" s="583" t="s">
        <v>3997</v>
      </c>
      <c r="C907" s="609" t="s">
        <v>4480</v>
      </c>
      <c r="D907" s="627" t="s">
        <v>577</v>
      </c>
      <c r="E907" s="627" t="s">
        <v>1319</v>
      </c>
      <c r="F907" s="611" t="s">
        <v>4762</v>
      </c>
      <c r="G907" s="609" t="s">
        <v>4297</v>
      </c>
      <c r="H907" s="609" t="s">
        <v>4633</v>
      </c>
      <c r="I907" s="618" t="s">
        <v>4254</v>
      </c>
      <c r="J907" s="621">
        <v>3090</v>
      </c>
      <c r="K907" s="621"/>
      <c r="L907" s="614"/>
    </row>
    <row r="908" spans="1:12" ht="38.25" x14ac:dyDescent="0.25">
      <c r="A908" s="600">
        <v>906</v>
      </c>
      <c r="B908" s="583" t="s">
        <v>3997</v>
      </c>
      <c r="C908" s="609" t="s">
        <v>4510</v>
      </c>
      <c r="D908" s="627" t="s">
        <v>577</v>
      </c>
      <c r="E908" s="627" t="s">
        <v>1319</v>
      </c>
      <c r="F908" s="611" t="s">
        <v>4763</v>
      </c>
      <c r="G908" s="609" t="s">
        <v>4544</v>
      </c>
      <c r="H908" s="609" t="s">
        <v>4764</v>
      </c>
      <c r="I908" s="618" t="s">
        <v>4254</v>
      </c>
      <c r="J908" s="621">
        <v>3800</v>
      </c>
      <c r="K908" s="621"/>
      <c r="L908" s="614"/>
    </row>
    <row r="909" spans="1:12" ht="25.5" x14ac:dyDescent="0.25">
      <c r="A909" s="600">
        <v>907</v>
      </c>
      <c r="B909" s="583" t="s">
        <v>3997</v>
      </c>
      <c r="C909" s="609" t="s">
        <v>4765</v>
      </c>
      <c r="D909" s="627" t="s">
        <v>577</v>
      </c>
      <c r="E909" s="627" t="s">
        <v>1319</v>
      </c>
      <c r="F909" s="611" t="s">
        <v>4766</v>
      </c>
      <c r="G909" s="609" t="s">
        <v>4352</v>
      </c>
      <c r="H909" s="609" t="s">
        <v>4767</v>
      </c>
      <c r="I909" s="618" t="s">
        <v>4254</v>
      </c>
      <c r="J909" s="621">
        <v>190</v>
      </c>
      <c r="K909" s="621"/>
      <c r="L909" s="614"/>
    </row>
    <row r="910" spans="1:12" ht="25.5" x14ac:dyDescent="0.25">
      <c r="A910" s="600">
        <v>908</v>
      </c>
      <c r="B910" s="583" t="s">
        <v>3997</v>
      </c>
      <c r="C910" s="609" t="s">
        <v>4552</v>
      </c>
      <c r="D910" s="627" t="s">
        <v>577</v>
      </c>
      <c r="E910" s="627" t="s">
        <v>1319</v>
      </c>
      <c r="F910" s="611" t="s">
        <v>4768</v>
      </c>
      <c r="G910" s="609" t="s">
        <v>4327</v>
      </c>
      <c r="H910" s="609" t="s">
        <v>4595</v>
      </c>
      <c r="I910" s="618" t="s">
        <v>4254</v>
      </c>
      <c r="J910" s="621">
        <v>270</v>
      </c>
      <c r="K910" s="621"/>
      <c r="L910" s="614"/>
    </row>
    <row r="911" spans="1:12" ht="25.5" x14ac:dyDescent="0.25">
      <c r="A911" s="600">
        <v>909</v>
      </c>
      <c r="B911" s="583" t="s">
        <v>3997</v>
      </c>
      <c r="C911" s="609" t="s">
        <v>4354</v>
      </c>
      <c r="D911" s="627" t="s">
        <v>577</v>
      </c>
      <c r="E911" s="627" t="s">
        <v>1319</v>
      </c>
      <c r="F911" s="611" t="s">
        <v>4769</v>
      </c>
      <c r="G911" s="609" t="s">
        <v>4311</v>
      </c>
      <c r="H911" s="609" t="s">
        <v>4587</v>
      </c>
      <c r="I911" s="618" t="s">
        <v>4254</v>
      </c>
      <c r="J911" s="621">
        <v>2579.9499999999998</v>
      </c>
      <c r="K911" s="621"/>
      <c r="L911" s="614"/>
    </row>
    <row r="912" spans="1:12" ht="25.5" x14ac:dyDescent="0.25">
      <c r="A912" s="600">
        <v>910</v>
      </c>
      <c r="B912" s="583" t="s">
        <v>3997</v>
      </c>
      <c r="C912" s="609" t="s">
        <v>4664</v>
      </c>
      <c r="D912" s="627" t="s">
        <v>577</v>
      </c>
      <c r="E912" s="627" t="s">
        <v>1319</v>
      </c>
      <c r="F912" s="611" t="s">
        <v>4770</v>
      </c>
      <c r="G912" s="609" t="s">
        <v>4352</v>
      </c>
      <c r="H912" s="609" t="s">
        <v>4771</v>
      </c>
      <c r="I912" s="618" t="s">
        <v>4254</v>
      </c>
      <c r="J912" s="621">
        <v>200</v>
      </c>
      <c r="K912" s="621"/>
      <c r="L912" s="614"/>
    </row>
    <row r="913" spans="1:12" ht="25.5" x14ac:dyDescent="0.25">
      <c r="A913" s="600">
        <v>911</v>
      </c>
      <c r="B913" s="583" t="s">
        <v>3997</v>
      </c>
      <c r="C913" s="609" t="s">
        <v>4480</v>
      </c>
      <c r="D913" s="627" t="s">
        <v>577</v>
      </c>
      <c r="E913" s="627" t="s">
        <v>1319</v>
      </c>
      <c r="F913" s="611" t="s">
        <v>4772</v>
      </c>
      <c r="G913" s="609" t="s">
        <v>4297</v>
      </c>
      <c r="H913" s="609" t="s">
        <v>4773</v>
      </c>
      <c r="I913" s="618" t="s">
        <v>4254</v>
      </c>
      <c r="J913" s="621">
        <v>5170</v>
      </c>
      <c r="K913" s="621"/>
      <c r="L913" s="614"/>
    </row>
    <row r="914" spans="1:12" ht="25.5" x14ac:dyDescent="0.25">
      <c r="A914" s="600">
        <v>912</v>
      </c>
      <c r="B914" s="583" t="s">
        <v>3997</v>
      </c>
      <c r="C914" s="609" t="s">
        <v>4521</v>
      </c>
      <c r="D914" s="627" t="s">
        <v>577</v>
      </c>
      <c r="E914" s="627" t="s">
        <v>1319</v>
      </c>
      <c r="F914" s="611" t="s">
        <v>4774</v>
      </c>
      <c r="G914" s="609" t="s">
        <v>4327</v>
      </c>
      <c r="H914" s="609" t="s">
        <v>4595</v>
      </c>
      <c r="I914" s="618" t="s">
        <v>4254</v>
      </c>
      <c r="J914" s="621">
        <v>220</v>
      </c>
      <c r="K914" s="621"/>
      <c r="L914" s="614"/>
    </row>
    <row r="915" spans="1:12" ht="25.5" x14ac:dyDescent="0.25">
      <c r="A915" s="600">
        <v>913</v>
      </c>
      <c r="B915" s="583" t="s">
        <v>3997</v>
      </c>
      <c r="C915" s="609" t="s">
        <v>4453</v>
      </c>
      <c r="D915" s="627" t="s">
        <v>577</v>
      </c>
      <c r="E915" s="627" t="s">
        <v>1319</v>
      </c>
      <c r="F915" s="611" t="s">
        <v>4775</v>
      </c>
      <c r="G915" s="609" t="s">
        <v>4281</v>
      </c>
      <c r="H915" s="609" t="s">
        <v>4541</v>
      </c>
      <c r="I915" s="618" t="s">
        <v>4254</v>
      </c>
      <c r="J915" s="621">
        <v>1680</v>
      </c>
      <c r="K915" s="621"/>
      <c r="L915" s="614"/>
    </row>
    <row r="916" spans="1:12" ht="25.5" x14ac:dyDescent="0.25">
      <c r="A916" s="600">
        <v>914</v>
      </c>
      <c r="B916" s="583" t="s">
        <v>3997</v>
      </c>
      <c r="C916" s="609" t="s">
        <v>4776</v>
      </c>
      <c r="D916" s="627" t="s">
        <v>577</v>
      </c>
      <c r="E916" s="627" t="s">
        <v>1319</v>
      </c>
      <c r="F916" s="611" t="s">
        <v>4777</v>
      </c>
      <c r="G916" s="609" t="s">
        <v>4311</v>
      </c>
      <c r="H916" s="609" t="s">
        <v>4587</v>
      </c>
      <c r="I916" s="618" t="s">
        <v>4254</v>
      </c>
      <c r="J916" s="621">
        <v>537</v>
      </c>
      <c r="K916" s="621"/>
      <c r="L916" s="614"/>
    </row>
    <row r="917" spans="1:12" ht="25.5" x14ac:dyDescent="0.25">
      <c r="A917" s="600">
        <v>915</v>
      </c>
      <c r="B917" s="583" t="s">
        <v>3997</v>
      </c>
      <c r="C917" s="609" t="s">
        <v>4778</v>
      </c>
      <c r="D917" s="627" t="s">
        <v>577</v>
      </c>
      <c r="E917" s="627" t="s">
        <v>1319</v>
      </c>
      <c r="F917" s="611" t="s">
        <v>4779</v>
      </c>
      <c r="G917" s="609" t="s">
        <v>4348</v>
      </c>
      <c r="H917" s="609" t="s">
        <v>4780</v>
      </c>
      <c r="I917" s="618" t="s">
        <v>4254</v>
      </c>
      <c r="J917" s="621">
        <v>630</v>
      </c>
      <c r="K917" s="621"/>
      <c r="L917" s="614"/>
    </row>
    <row r="918" spans="1:12" ht="25.5" x14ac:dyDescent="0.25">
      <c r="A918" s="600">
        <v>916</v>
      </c>
      <c r="B918" s="583" t="s">
        <v>3997</v>
      </c>
      <c r="C918" s="609" t="s">
        <v>4510</v>
      </c>
      <c r="D918" s="627" t="s">
        <v>577</v>
      </c>
      <c r="E918" s="627" t="s">
        <v>1319</v>
      </c>
      <c r="F918" s="611" t="s">
        <v>4781</v>
      </c>
      <c r="G918" s="609" t="s">
        <v>4348</v>
      </c>
      <c r="H918" s="609" t="s">
        <v>4782</v>
      </c>
      <c r="I918" s="618" t="s">
        <v>4254</v>
      </c>
      <c r="J918" s="621">
        <v>5000</v>
      </c>
      <c r="K918" s="621"/>
      <c r="L918" s="614"/>
    </row>
    <row r="919" spans="1:12" ht="38.25" x14ac:dyDescent="0.25">
      <c r="A919" s="600">
        <v>917</v>
      </c>
      <c r="B919" s="583" t="s">
        <v>3997</v>
      </c>
      <c r="C919" s="609" t="s">
        <v>4783</v>
      </c>
      <c r="D919" s="627" t="s">
        <v>577</v>
      </c>
      <c r="E919" s="627" t="s">
        <v>1319</v>
      </c>
      <c r="F919" s="611" t="s">
        <v>4784</v>
      </c>
      <c r="G919" s="609" t="s">
        <v>4348</v>
      </c>
      <c r="H919" s="609" t="s">
        <v>4670</v>
      </c>
      <c r="I919" s="618" t="s">
        <v>4254</v>
      </c>
      <c r="J919" s="621">
        <v>680</v>
      </c>
      <c r="K919" s="621"/>
      <c r="L919" s="614"/>
    </row>
    <row r="920" spans="1:12" ht="38.25" x14ac:dyDescent="0.25">
      <c r="A920" s="600">
        <v>918</v>
      </c>
      <c r="B920" s="583" t="s">
        <v>3997</v>
      </c>
      <c r="C920" s="609" t="s">
        <v>4342</v>
      </c>
      <c r="D920" s="627" t="s">
        <v>577</v>
      </c>
      <c r="E920" s="627" t="s">
        <v>1319</v>
      </c>
      <c r="F920" s="611" t="s">
        <v>4785</v>
      </c>
      <c r="G920" s="609" t="s">
        <v>4311</v>
      </c>
      <c r="H920" s="609" t="s">
        <v>4587</v>
      </c>
      <c r="I920" s="618" t="s">
        <v>4254</v>
      </c>
      <c r="J920" s="621">
        <v>600</v>
      </c>
      <c r="K920" s="621"/>
      <c r="L920" s="614"/>
    </row>
    <row r="921" spans="1:12" ht="38.25" x14ac:dyDescent="0.25">
      <c r="A921" s="600">
        <v>919</v>
      </c>
      <c r="B921" s="583" t="s">
        <v>3997</v>
      </c>
      <c r="C921" s="609" t="s">
        <v>4283</v>
      </c>
      <c r="D921" s="627" t="s">
        <v>577</v>
      </c>
      <c r="E921" s="627" t="s">
        <v>1319</v>
      </c>
      <c r="F921" s="611" t="s">
        <v>4786</v>
      </c>
      <c r="G921" s="609" t="s">
        <v>4348</v>
      </c>
      <c r="H921" s="609" t="s">
        <v>4787</v>
      </c>
      <c r="I921" s="618" t="s">
        <v>4254</v>
      </c>
      <c r="J921" s="621">
        <v>1250</v>
      </c>
      <c r="K921" s="621"/>
      <c r="L921" s="614"/>
    </row>
    <row r="922" spans="1:12" ht="25.5" x14ac:dyDescent="0.25">
      <c r="A922" s="600">
        <v>920</v>
      </c>
      <c r="B922" s="583" t="s">
        <v>3997</v>
      </c>
      <c r="C922" s="609" t="s">
        <v>4336</v>
      </c>
      <c r="D922" s="627" t="s">
        <v>577</v>
      </c>
      <c r="E922" s="627" t="s">
        <v>1319</v>
      </c>
      <c r="F922" s="611" t="s">
        <v>4788</v>
      </c>
      <c r="G922" s="609" t="s">
        <v>4321</v>
      </c>
      <c r="H922" s="609" t="s">
        <v>4551</v>
      </c>
      <c r="I922" s="618" t="s">
        <v>4254</v>
      </c>
      <c r="J922" s="621">
        <v>150</v>
      </c>
      <c r="K922" s="621"/>
      <c r="L922" s="614"/>
    </row>
    <row r="923" spans="1:12" ht="25.5" x14ac:dyDescent="0.25">
      <c r="A923" s="600">
        <v>921</v>
      </c>
      <c r="B923" s="583" t="s">
        <v>3997</v>
      </c>
      <c r="C923" s="609" t="s">
        <v>4634</v>
      </c>
      <c r="D923" s="627" t="s">
        <v>577</v>
      </c>
      <c r="E923" s="627" t="s">
        <v>1319</v>
      </c>
      <c r="F923" s="611" t="s">
        <v>4789</v>
      </c>
      <c r="G923" s="609" t="s">
        <v>4311</v>
      </c>
      <c r="H923" s="609" t="s">
        <v>4790</v>
      </c>
      <c r="I923" s="618" t="s">
        <v>4254</v>
      </c>
      <c r="J923" s="621">
        <v>90</v>
      </c>
      <c r="K923" s="621"/>
      <c r="L923" s="614"/>
    </row>
    <row r="924" spans="1:12" ht="25.5" x14ac:dyDescent="0.25">
      <c r="A924" s="600">
        <v>922</v>
      </c>
      <c r="B924" s="583" t="s">
        <v>3997</v>
      </c>
      <c r="C924" s="609" t="s">
        <v>4336</v>
      </c>
      <c r="D924" s="627" t="s">
        <v>577</v>
      </c>
      <c r="E924" s="627" t="s">
        <v>1319</v>
      </c>
      <c r="F924" s="611" t="s">
        <v>4791</v>
      </c>
      <c r="G924" s="609" t="s">
        <v>4321</v>
      </c>
      <c r="H924" s="609" t="s">
        <v>4551</v>
      </c>
      <c r="I924" s="618" t="s">
        <v>4254</v>
      </c>
      <c r="J924" s="621">
        <v>150</v>
      </c>
      <c r="K924" s="621"/>
      <c r="L924" s="614"/>
    </row>
    <row r="925" spans="1:12" ht="25.5" x14ac:dyDescent="0.25">
      <c r="A925" s="628">
        <v>923</v>
      </c>
      <c r="B925" s="629" t="s">
        <v>5029</v>
      </c>
      <c r="C925" s="629" t="s">
        <v>418</v>
      </c>
      <c r="D925" s="630" t="s">
        <v>301</v>
      </c>
      <c r="E925" s="630" t="s">
        <v>302</v>
      </c>
      <c r="F925" s="631" t="s">
        <v>5030</v>
      </c>
      <c r="G925" s="631" t="s">
        <v>5031</v>
      </c>
      <c r="H925" s="631" t="s">
        <v>5032</v>
      </c>
      <c r="I925" s="636" t="s">
        <v>1486</v>
      </c>
      <c r="J925" s="638">
        <v>10075</v>
      </c>
      <c r="K925" s="628"/>
      <c r="L925" s="628"/>
    </row>
    <row r="926" spans="1:12" ht="76.5" x14ac:dyDescent="0.25">
      <c r="A926" s="628">
        <v>924</v>
      </c>
      <c r="B926" s="629" t="s">
        <v>5029</v>
      </c>
      <c r="C926" s="629" t="s">
        <v>418</v>
      </c>
      <c r="D926" s="630" t="s">
        <v>301</v>
      </c>
      <c r="E926" s="630" t="s">
        <v>302</v>
      </c>
      <c r="F926" s="631" t="s">
        <v>5033</v>
      </c>
      <c r="G926" s="631" t="s">
        <v>5034</v>
      </c>
      <c r="H926" s="631" t="s">
        <v>5035</v>
      </c>
      <c r="I926" s="636" t="s">
        <v>326</v>
      </c>
      <c r="J926" s="638">
        <v>4195</v>
      </c>
      <c r="K926" s="628"/>
      <c r="L926" s="628"/>
    </row>
    <row r="927" spans="1:12" ht="51" x14ac:dyDescent="0.25">
      <c r="A927" s="628">
        <v>925</v>
      </c>
      <c r="B927" s="629" t="s">
        <v>5029</v>
      </c>
      <c r="C927" s="629" t="s">
        <v>444</v>
      </c>
      <c r="D927" s="630" t="s">
        <v>301</v>
      </c>
      <c r="E927" s="630" t="s">
        <v>302</v>
      </c>
      <c r="F927" s="631" t="s">
        <v>5036</v>
      </c>
      <c r="G927" s="631" t="s">
        <v>5037</v>
      </c>
      <c r="H927" s="631" t="s">
        <v>5038</v>
      </c>
      <c r="I927" s="636" t="s">
        <v>1829</v>
      </c>
      <c r="J927" s="638">
        <v>40217</v>
      </c>
      <c r="K927" s="628"/>
      <c r="L927" s="628"/>
    </row>
    <row r="928" spans="1:12" ht="25.5" x14ac:dyDescent="0.25">
      <c r="A928" s="628">
        <v>926</v>
      </c>
      <c r="B928" s="629" t="s">
        <v>5029</v>
      </c>
      <c r="C928" s="629" t="s">
        <v>444</v>
      </c>
      <c r="D928" s="630" t="s">
        <v>301</v>
      </c>
      <c r="E928" s="630" t="s">
        <v>302</v>
      </c>
      <c r="F928" s="631" t="s">
        <v>5039</v>
      </c>
      <c r="G928" s="631" t="s">
        <v>5040</v>
      </c>
      <c r="H928" s="631" t="s">
        <v>5041</v>
      </c>
      <c r="I928" s="636" t="s">
        <v>1486</v>
      </c>
      <c r="J928" s="638">
        <v>1000</v>
      </c>
      <c r="K928" s="628"/>
      <c r="L928" s="628"/>
    </row>
    <row r="929" spans="1:12" ht="38.25" x14ac:dyDescent="0.25">
      <c r="A929" s="628">
        <v>927</v>
      </c>
      <c r="B929" s="629" t="s">
        <v>5029</v>
      </c>
      <c r="C929" s="629" t="s">
        <v>444</v>
      </c>
      <c r="D929" s="630" t="s">
        <v>301</v>
      </c>
      <c r="E929" s="630" t="s">
        <v>302</v>
      </c>
      <c r="F929" s="631" t="s">
        <v>1443</v>
      </c>
      <c r="G929" s="631" t="s">
        <v>5034</v>
      </c>
      <c r="H929" s="631" t="s">
        <v>1444</v>
      </c>
      <c r="I929" s="636" t="s">
        <v>876</v>
      </c>
      <c r="J929" s="638">
        <v>19600</v>
      </c>
      <c r="K929" s="628"/>
      <c r="L929" s="628"/>
    </row>
    <row r="930" spans="1:12" ht="25.5" x14ac:dyDescent="0.25">
      <c r="A930" s="628">
        <v>928</v>
      </c>
      <c r="B930" s="629" t="s">
        <v>5029</v>
      </c>
      <c r="C930" s="629" t="s">
        <v>444</v>
      </c>
      <c r="D930" s="630" t="s">
        <v>301</v>
      </c>
      <c r="E930" s="630" t="s">
        <v>302</v>
      </c>
      <c r="F930" s="631" t="s">
        <v>5042</v>
      </c>
      <c r="G930" s="631" t="s">
        <v>5043</v>
      </c>
      <c r="H930" s="631" t="s">
        <v>5044</v>
      </c>
      <c r="I930" s="636" t="s">
        <v>322</v>
      </c>
      <c r="J930" s="638">
        <v>10450</v>
      </c>
      <c r="K930" s="628"/>
      <c r="L930" s="628"/>
    </row>
    <row r="931" spans="1:12" ht="25.5" x14ac:dyDescent="0.25">
      <c r="A931" s="628">
        <v>929</v>
      </c>
      <c r="B931" s="629" t="s">
        <v>5029</v>
      </c>
      <c r="C931" s="629" t="s">
        <v>444</v>
      </c>
      <c r="D931" s="630" t="s">
        <v>301</v>
      </c>
      <c r="E931" s="630" t="s">
        <v>302</v>
      </c>
      <c r="F931" s="632" t="s">
        <v>1412</v>
      </c>
      <c r="G931" s="631" t="s">
        <v>5045</v>
      </c>
      <c r="H931" s="632" t="s">
        <v>1414</v>
      </c>
      <c r="I931" s="636" t="s">
        <v>326</v>
      </c>
      <c r="J931" s="638">
        <v>4764</v>
      </c>
      <c r="K931" s="628"/>
      <c r="L931" s="628"/>
    </row>
    <row r="932" spans="1:12" ht="25.5" x14ac:dyDescent="0.25">
      <c r="A932" s="628">
        <v>930</v>
      </c>
      <c r="B932" s="629" t="s">
        <v>5029</v>
      </c>
      <c r="C932" s="629" t="s">
        <v>5046</v>
      </c>
      <c r="D932" s="630" t="s">
        <v>301</v>
      </c>
      <c r="E932" s="630" t="s">
        <v>541</v>
      </c>
      <c r="F932" s="631" t="s">
        <v>5047</v>
      </c>
      <c r="G932" s="631" t="s">
        <v>5037</v>
      </c>
      <c r="H932" s="632" t="s">
        <v>5048</v>
      </c>
      <c r="I932" s="637" t="s">
        <v>1829</v>
      </c>
      <c r="J932" s="638">
        <v>32880</v>
      </c>
      <c r="K932" s="628"/>
      <c r="L932" s="628"/>
    </row>
    <row r="933" spans="1:12" ht="25.5" x14ac:dyDescent="0.25">
      <c r="A933" s="628">
        <v>931</v>
      </c>
      <c r="B933" s="629" t="s">
        <v>5029</v>
      </c>
      <c r="C933" s="629" t="s">
        <v>5046</v>
      </c>
      <c r="D933" s="630" t="s">
        <v>301</v>
      </c>
      <c r="E933" s="630" t="s">
        <v>541</v>
      </c>
      <c r="F933" s="631" t="s">
        <v>5047</v>
      </c>
      <c r="G933" s="631" t="s">
        <v>5040</v>
      </c>
      <c r="H933" s="632" t="s">
        <v>5049</v>
      </c>
      <c r="I933" s="637" t="s">
        <v>322</v>
      </c>
      <c r="J933" s="638">
        <v>32880</v>
      </c>
      <c r="K933" s="628"/>
      <c r="L933" s="628"/>
    </row>
    <row r="934" spans="1:12" ht="38.25" x14ac:dyDescent="0.25">
      <c r="A934" s="628">
        <v>932</v>
      </c>
      <c r="B934" s="629" t="s">
        <v>5029</v>
      </c>
      <c r="C934" s="629" t="s">
        <v>1649</v>
      </c>
      <c r="D934" s="630" t="s">
        <v>301</v>
      </c>
      <c r="E934" s="630" t="s">
        <v>541</v>
      </c>
      <c r="F934" s="631" t="s">
        <v>5050</v>
      </c>
      <c r="G934" s="629" t="s">
        <v>5051</v>
      </c>
      <c r="H934" s="629" t="s">
        <v>5052</v>
      </c>
      <c r="I934" s="637" t="s">
        <v>326</v>
      </c>
      <c r="J934" s="638">
        <v>0</v>
      </c>
      <c r="K934" s="628"/>
      <c r="L934" s="628"/>
    </row>
    <row r="935" spans="1:12" ht="25.5" x14ac:dyDescent="0.25">
      <c r="A935" s="628">
        <v>933</v>
      </c>
      <c r="B935" s="629" t="s">
        <v>5029</v>
      </c>
      <c r="C935" s="629" t="s">
        <v>5053</v>
      </c>
      <c r="D935" s="630" t="s">
        <v>301</v>
      </c>
      <c r="E935" s="630" t="s">
        <v>541</v>
      </c>
      <c r="F935" s="631" t="s">
        <v>5054</v>
      </c>
      <c r="G935" s="629" t="s">
        <v>5055</v>
      </c>
      <c r="H935" s="629" t="s">
        <v>5056</v>
      </c>
      <c r="I935" s="637" t="s">
        <v>434</v>
      </c>
      <c r="J935" s="638">
        <v>82229</v>
      </c>
      <c r="K935" s="628"/>
      <c r="L935" s="628"/>
    </row>
    <row r="936" spans="1:12" ht="38.25" x14ac:dyDescent="0.25">
      <c r="A936" s="628">
        <v>934</v>
      </c>
      <c r="B936" s="629" t="s">
        <v>5029</v>
      </c>
      <c r="C936" s="629" t="s">
        <v>5057</v>
      </c>
      <c r="D936" s="630" t="s">
        <v>301</v>
      </c>
      <c r="E936" s="630" t="s">
        <v>302</v>
      </c>
      <c r="F936" s="631" t="s">
        <v>5058</v>
      </c>
      <c r="G936" s="629" t="s">
        <v>5059</v>
      </c>
      <c r="H936" s="629" t="s">
        <v>5060</v>
      </c>
      <c r="I936" s="637" t="s">
        <v>3296</v>
      </c>
      <c r="J936" s="638">
        <v>24415.350000000002</v>
      </c>
      <c r="K936" s="628"/>
      <c r="L936" s="628"/>
    </row>
    <row r="937" spans="1:12" ht="51" x14ac:dyDescent="0.25">
      <c r="A937" s="628">
        <v>935</v>
      </c>
      <c r="B937" s="629" t="s">
        <v>5029</v>
      </c>
      <c r="C937" s="629" t="s">
        <v>5057</v>
      </c>
      <c r="D937" s="630" t="s">
        <v>301</v>
      </c>
      <c r="E937" s="630" t="s">
        <v>302</v>
      </c>
      <c r="F937" s="629" t="s">
        <v>5061</v>
      </c>
      <c r="G937" s="629" t="s">
        <v>5062</v>
      </c>
      <c r="H937" s="629" t="s">
        <v>5063</v>
      </c>
      <c r="I937" s="637" t="s">
        <v>876</v>
      </c>
      <c r="J937" s="638">
        <v>0</v>
      </c>
      <c r="K937" s="628"/>
      <c r="L937" s="628"/>
    </row>
    <row r="938" spans="1:12" ht="51" x14ac:dyDescent="0.25">
      <c r="A938" s="628">
        <v>936</v>
      </c>
      <c r="B938" s="629" t="s">
        <v>5029</v>
      </c>
      <c r="C938" s="629" t="s">
        <v>5057</v>
      </c>
      <c r="D938" s="630" t="s">
        <v>301</v>
      </c>
      <c r="E938" s="630" t="s">
        <v>302</v>
      </c>
      <c r="F938" s="629" t="s">
        <v>5064</v>
      </c>
      <c r="G938" s="629" t="s">
        <v>5065</v>
      </c>
      <c r="H938" s="629" t="s">
        <v>5066</v>
      </c>
      <c r="I938" s="637" t="s">
        <v>876</v>
      </c>
      <c r="J938" s="638">
        <v>7062.07</v>
      </c>
      <c r="K938" s="628"/>
      <c r="L938" s="628"/>
    </row>
    <row r="939" spans="1:12" ht="51" x14ac:dyDescent="0.25">
      <c r="A939" s="628">
        <v>937</v>
      </c>
      <c r="B939" s="629" t="s">
        <v>5029</v>
      </c>
      <c r="C939" s="629" t="s">
        <v>5057</v>
      </c>
      <c r="D939" s="630" t="s">
        <v>301</v>
      </c>
      <c r="E939" s="630" t="s">
        <v>302</v>
      </c>
      <c r="F939" s="629" t="s">
        <v>2080</v>
      </c>
      <c r="G939" s="629" t="s">
        <v>5067</v>
      </c>
      <c r="H939" s="629" t="s">
        <v>5068</v>
      </c>
      <c r="I939" s="637" t="s">
        <v>876</v>
      </c>
      <c r="J939" s="638">
        <v>156249.06</v>
      </c>
      <c r="K939" s="628"/>
      <c r="L939" s="634"/>
    </row>
    <row r="940" spans="1:12" ht="38.25" x14ac:dyDescent="0.25">
      <c r="A940" s="628">
        <v>938</v>
      </c>
      <c r="B940" s="629" t="s">
        <v>5029</v>
      </c>
      <c r="C940" s="629" t="s">
        <v>5057</v>
      </c>
      <c r="D940" s="630" t="s">
        <v>301</v>
      </c>
      <c r="E940" s="630" t="s">
        <v>302</v>
      </c>
      <c r="F940" s="629" t="s">
        <v>5069</v>
      </c>
      <c r="G940" s="629" t="s">
        <v>5065</v>
      </c>
      <c r="H940" s="629" t="s">
        <v>5070</v>
      </c>
      <c r="I940" s="637" t="s">
        <v>876</v>
      </c>
      <c r="J940" s="638">
        <v>34206.955499999996</v>
      </c>
      <c r="K940" s="628"/>
      <c r="L940" s="628"/>
    </row>
    <row r="941" spans="1:12" ht="38.25" x14ac:dyDescent="0.25">
      <c r="A941" s="628">
        <v>939</v>
      </c>
      <c r="B941" s="629" t="s">
        <v>5029</v>
      </c>
      <c r="C941" s="629" t="s">
        <v>5057</v>
      </c>
      <c r="D941" s="630" t="s">
        <v>301</v>
      </c>
      <c r="E941" s="630" t="s">
        <v>302</v>
      </c>
      <c r="F941" s="629" t="s">
        <v>1470</v>
      </c>
      <c r="G941" s="629" t="s">
        <v>5065</v>
      </c>
      <c r="H941" s="629" t="s">
        <v>5071</v>
      </c>
      <c r="I941" s="637" t="s">
        <v>4002</v>
      </c>
      <c r="J941" s="638">
        <v>121938.06</v>
      </c>
      <c r="K941" s="628"/>
      <c r="L941" s="628"/>
    </row>
    <row r="942" spans="1:12" ht="25.5" x14ac:dyDescent="0.25">
      <c r="A942" s="628">
        <v>940</v>
      </c>
      <c r="B942" s="629" t="s">
        <v>5029</v>
      </c>
      <c r="C942" s="629" t="s">
        <v>5057</v>
      </c>
      <c r="D942" s="630" t="s">
        <v>301</v>
      </c>
      <c r="E942" s="630" t="s">
        <v>302</v>
      </c>
      <c r="F942" s="629" t="s">
        <v>4259</v>
      </c>
      <c r="G942" s="629" t="s">
        <v>5034</v>
      </c>
      <c r="H942" s="629" t="s">
        <v>4261</v>
      </c>
      <c r="I942" s="637" t="s">
        <v>876</v>
      </c>
      <c r="J942" s="638">
        <v>68324.94</v>
      </c>
      <c r="K942" s="628"/>
      <c r="L942" s="628"/>
    </row>
    <row r="943" spans="1:12" ht="25.5" x14ac:dyDescent="0.25">
      <c r="A943" s="628">
        <v>941</v>
      </c>
      <c r="B943" s="629" t="s">
        <v>5029</v>
      </c>
      <c r="C943" s="629" t="s">
        <v>5057</v>
      </c>
      <c r="D943" s="630" t="s">
        <v>301</v>
      </c>
      <c r="E943" s="630" t="s">
        <v>302</v>
      </c>
      <c r="F943" s="629" t="s">
        <v>532</v>
      </c>
      <c r="G943" s="629" t="s">
        <v>5034</v>
      </c>
      <c r="H943" s="629" t="s">
        <v>1481</v>
      </c>
      <c r="I943" s="637" t="s">
        <v>876</v>
      </c>
      <c r="J943" s="638">
        <v>78944.08</v>
      </c>
      <c r="K943" s="628"/>
      <c r="L943" s="628"/>
    </row>
    <row r="944" spans="1:12" ht="25.5" x14ac:dyDescent="0.25">
      <c r="A944" s="628">
        <v>942</v>
      </c>
      <c r="B944" s="629" t="s">
        <v>5029</v>
      </c>
      <c r="C944" s="629" t="s">
        <v>850</v>
      </c>
      <c r="D944" s="630" t="s">
        <v>301</v>
      </c>
      <c r="E944" s="630" t="s">
        <v>541</v>
      </c>
      <c r="F944" s="629" t="s">
        <v>5072</v>
      </c>
      <c r="G944" s="629" t="s">
        <v>5059</v>
      </c>
      <c r="H944" s="629" t="s">
        <v>5073</v>
      </c>
      <c r="I944" s="637" t="s">
        <v>5074</v>
      </c>
      <c r="J944" s="638">
        <v>0</v>
      </c>
      <c r="K944" s="628"/>
      <c r="L944" s="628"/>
    </row>
    <row r="945" spans="1:12" ht="25.5" x14ac:dyDescent="0.25">
      <c r="A945" s="628">
        <v>943</v>
      </c>
      <c r="B945" s="629" t="s">
        <v>5029</v>
      </c>
      <c r="C945" s="629" t="s">
        <v>850</v>
      </c>
      <c r="D945" s="630" t="s">
        <v>301</v>
      </c>
      <c r="E945" s="630" t="s">
        <v>541</v>
      </c>
      <c r="F945" s="629" t="s">
        <v>5075</v>
      </c>
      <c r="G945" s="629" t="s">
        <v>5059</v>
      </c>
      <c r="H945" s="629" t="s">
        <v>5076</v>
      </c>
      <c r="I945" s="637" t="s">
        <v>5074</v>
      </c>
      <c r="J945" s="638">
        <v>0</v>
      </c>
      <c r="K945" s="628"/>
      <c r="L945" s="628"/>
    </row>
    <row r="946" spans="1:12" ht="25.5" x14ac:dyDescent="0.25">
      <c r="A946" s="628">
        <v>944</v>
      </c>
      <c r="B946" s="629" t="s">
        <v>5029</v>
      </c>
      <c r="C946" s="629" t="s">
        <v>850</v>
      </c>
      <c r="D946" s="630" t="s">
        <v>301</v>
      </c>
      <c r="E946" s="630" t="s">
        <v>541</v>
      </c>
      <c r="F946" s="629" t="s">
        <v>5077</v>
      </c>
      <c r="G946" s="629" t="s">
        <v>5078</v>
      </c>
      <c r="H946" s="629" t="s">
        <v>5079</v>
      </c>
      <c r="I946" s="637" t="s">
        <v>322</v>
      </c>
      <c r="J946" s="638">
        <v>0</v>
      </c>
      <c r="K946" s="628"/>
      <c r="L946" s="628"/>
    </row>
    <row r="947" spans="1:12" ht="25.5" x14ac:dyDescent="0.25">
      <c r="A947" s="628">
        <v>945</v>
      </c>
      <c r="B947" s="629" t="s">
        <v>5029</v>
      </c>
      <c r="C947" s="629" t="s">
        <v>850</v>
      </c>
      <c r="D947" s="630" t="s">
        <v>301</v>
      </c>
      <c r="E947" s="630" t="s">
        <v>541</v>
      </c>
      <c r="F947" s="629" t="s">
        <v>5080</v>
      </c>
      <c r="G947" s="629" t="s">
        <v>5078</v>
      </c>
      <c r="H947" s="629" t="s">
        <v>5081</v>
      </c>
      <c r="I947" s="637" t="s">
        <v>4020</v>
      </c>
      <c r="J947" s="638">
        <v>0</v>
      </c>
      <c r="K947" s="628"/>
      <c r="L947" s="628"/>
    </row>
    <row r="948" spans="1:12" ht="25.5" x14ac:dyDescent="0.25">
      <c r="A948" s="628">
        <v>946</v>
      </c>
      <c r="B948" s="629" t="s">
        <v>5029</v>
      </c>
      <c r="C948" s="629" t="s">
        <v>850</v>
      </c>
      <c r="D948" s="630" t="s">
        <v>301</v>
      </c>
      <c r="E948" s="630" t="s">
        <v>541</v>
      </c>
      <c r="F948" s="629" t="s">
        <v>5082</v>
      </c>
      <c r="G948" s="629" t="s">
        <v>5051</v>
      </c>
      <c r="H948" s="629" t="s">
        <v>5083</v>
      </c>
      <c r="I948" s="637" t="s">
        <v>4002</v>
      </c>
      <c r="J948" s="638">
        <v>0</v>
      </c>
      <c r="K948" s="628"/>
      <c r="L948" s="628"/>
    </row>
    <row r="949" spans="1:12" ht="51" x14ac:dyDescent="0.25">
      <c r="A949" s="628">
        <v>947</v>
      </c>
      <c r="B949" s="629" t="s">
        <v>5029</v>
      </c>
      <c r="C949" s="629" t="s">
        <v>850</v>
      </c>
      <c r="D949" s="630" t="s">
        <v>301</v>
      </c>
      <c r="E949" s="630" t="s">
        <v>541</v>
      </c>
      <c r="F949" s="629" t="s">
        <v>5084</v>
      </c>
      <c r="G949" s="629" t="s">
        <v>5085</v>
      </c>
      <c r="H949" s="629" t="s">
        <v>5086</v>
      </c>
      <c r="I949" s="637" t="s">
        <v>4054</v>
      </c>
      <c r="J949" s="638">
        <v>0</v>
      </c>
      <c r="K949" s="628"/>
      <c r="L949" s="628"/>
    </row>
    <row r="950" spans="1:12" ht="51" x14ac:dyDescent="0.25">
      <c r="A950" s="628">
        <v>948</v>
      </c>
      <c r="B950" s="629" t="s">
        <v>5029</v>
      </c>
      <c r="C950" s="629" t="s">
        <v>5087</v>
      </c>
      <c r="D950" s="630" t="s">
        <v>301</v>
      </c>
      <c r="E950" s="630" t="s">
        <v>541</v>
      </c>
      <c r="F950" s="629" t="s">
        <v>5135</v>
      </c>
      <c r="G950" s="629" t="s">
        <v>5085</v>
      </c>
      <c r="H950" s="629" t="s">
        <v>5088</v>
      </c>
      <c r="I950" s="637" t="s">
        <v>393</v>
      </c>
      <c r="J950" s="638">
        <v>0</v>
      </c>
      <c r="K950" s="628"/>
      <c r="L950" s="628"/>
    </row>
    <row r="951" spans="1:12" ht="25.5" x14ac:dyDescent="0.25">
      <c r="A951" s="628">
        <v>949</v>
      </c>
      <c r="B951" s="629" t="s">
        <v>5029</v>
      </c>
      <c r="C951" s="629" t="s">
        <v>517</v>
      </c>
      <c r="D951" s="630" t="s">
        <v>301</v>
      </c>
      <c r="E951" s="630" t="s">
        <v>302</v>
      </c>
      <c r="F951" s="629" t="s">
        <v>5089</v>
      </c>
      <c r="G951" s="629" t="s">
        <v>5090</v>
      </c>
      <c r="H951" s="629" t="s">
        <v>5091</v>
      </c>
      <c r="I951" s="637" t="s">
        <v>1495</v>
      </c>
      <c r="J951" s="638">
        <v>4196.0200000000004</v>
      </c>
      <c r="K951" s="628"/>
      <c r="L951" s="628"/>
    </row>
    <row r="952" spans="1:12" ht="38.25" x14ac:dyDescent="0.25">
      <c r="A952" s="628">
        <v>950</v>
      </c>
      <c r="B952" s="629" t="s">
        <v>5029</v>
      </c>
      <c r="C952" s="629" t="s">
        <v>5092</v>
      </c>
      <c r="D952" s="630" t="s">
        <v>301</v>
      </c>
      <c r="E952" s="630" t="s">
        <v>302</v>
      </c>
      <c r="F952" s="629" t="s">
        <v>5092</v>
      </c>
      <c r="G952" s="629" t="s">
        <v>5059</v>
      </c>
      <c r="H952" s="629" t="s">
        <v>5093</v>
      </c>
      <c r="I952" s="637">
        <v>2023</v>
      </c>
      <c r="J952" s="638">
        <v>6800</v>
      </c>
      <c r="K952" s="628"/>
      <c r="L952" s="628"/>
    </row>
    <row r="953" spans="1:12" ht="25.5" x14ac:dyDescent="0.25">
      <c r="A953" s="628">
        <v>951</v>
      </c>
      <c r="B953" s="629" t="s">
        <v>5029</v>
      </c>
      <c r="C953" s="629" t="s">
        <v>5094</v>
      </c>
      <c r="D953" s="630" t="s">
        <v>577</v>
      </c>
      <c r="E953" s="630" t="s">
        <v>1319</v>
      </c>
      <c r="F953" s="629" t="s">
        <v>5095</v>
      </c>
      <c r="G953" s="629" t="s">
        <v>5034</v>
      </c>
      <c r="H953" s="629" t="s">
        <v>5096</v>
      </c>
      <c r="I953" s="637">
        <v>2022</v>
      </c>
      <c r="J953" s="638">
        <v>11162</v>
      </c>
      <c r="K953" s="628"/>
      <c r="L953" s="628"/>
    </row>
    <row r="954" spans="1:12" ht="25.5" x14ac:dyDescent="0.25">
      <c r="A954" s="628">
        <v>952</v>
      </c>
      <c r="B954" s="629" t="s">
        <v>5029</v>
      </c>
      <c r="C954" s="629" t="s">
        <v>5097</v>
      </c>
      <c r="D954" s="630" t="s">
        <v>577</v>
      </c>
      <c r="E954" s="630" t="s">
        <v>1319</v>
      </c>
      <c r="F954" s="629" t="s">
        <v>5098</v>
      </c>
      <c r="G954" s="629" t="s">
        <v>5034</v>
      </c>
      <c r="H954" s="629" t="s">
        <v>5099</v>
      </c>
      <c r="I954" s="637" t="s">
        <v>1486</v>
      </c>
      <c r="J954" s="638">
        <v>3000</v>
      </c>
      <c r="K954" s="628"/>
      <c r="L954" s="628"/>
    </row>
    <row r="955" spans="1:12" ht="25.5" x14ac:dyDescent="0.25">
      <c r="A955" s="628">
        <v>953</v>
      </c>
      <c r="B955" s="629" t="s">
        <v>5029</v>
      </c>
      <c r="C955" s="629" t="s">
        <v>5100</v>
      </c>
      <c r="D955" s="630" t="s">
        <v>577</v>
      </c>
      <c r="E955" s="630" t="s">
        <v>1319</v>
      </c>
      <c r="F955" s="629" t="s">
        <v>5101</v>
      </c>
      <c r="G955" s="629" t="s">
        <v>5034</v>
      </c>
      <c r="H955" s="629" t="s">
        <v>5099</v>
      </c>
      <c r="I955" s="637" t="s">
        <v>1486</v>
      </c>
      <c r="J955" s="638">
        <v>43750</v>
      </c>
      <c r="K955" s="628"/>
      <c r="L955" s="628"/>
    </row>
    <row r="956" spans="1:12" ht="25.5" x14ac:dyDescent="0.25">
      <c r="A956" s="628">
        <v>954</v>
      </c>
      <c r="B956" s="629" t="s">
        <v>5029</v>
      </c>
      <c r="C956" s="629" t="s">
        <v>5102</v>
      </c>
      <c r="D956" s="630" t="s">
        <v>577</v>
      </c>
      <c r="E956" s="630" t="s">
        <v>1319</v>
      </c>
      <c r="F956" s="629" t="s">
        <v>5103</v>
      </c>
      <c r="G956" s="629" t="s">
        <v>5034</v>
      </c>
      <c r="H956" s="629" t="s">
        <v>5104</v>
      </c>
      <c r="I956" s="637">
        <v>2022</v>
      </c>
      <c r="J956" s="638">
        <v>55360</v>
      </c>
      <c r="K956" s="628"/>
      <c r="L956" s="628"/>
    </row>
    <row r="957" spans="1:12" ht="38.25" x14ac:dyDescent="0.25">
      <c r="A957" s="628">
        <v>955</v>
      </c>
      <c r="B957" s="629" t="s">
        <v>5029</v>
      </c>
      <c r="C957" s="629" t="s">
        <v>5105</v>
      </c>
      <c r="D957" s="630" t="s">
        <v>577</v>
      </c>
      <c r="E957" s="630" t="s">
        <v>302</v>
      </c>
      <c r="F957" s="629" t="s">
        <v>5106</v>
      </c>
      <c r="G957" s="629" t="s">
        <v>5034</v>
      </c>
      <c r="H957" s="629" t="s">
        <v>5099</v>
      </c>
      <c r="I957" s="637" t="s">
        <v>1486</v>
      </c>
      <c r="J957" s="638">
        <v>6000</v>
      </c>
      <c r="K957" s="628"/>
      <c r="L957" s="634"/>
    </row>
    <row r="958" spans="1:12" ht="38.25" x14ac:dyDescent="0.25">
      <c r="A958" s="628">
        <v>956</v>
      </c>
      <c r="B958" s="629" t="s">
        <v>5029</v>
      </c>
      <c r="C958" s="629" t="s">
        <v>2517</v>
      </c>
      <c r="D958" s="630" t="s">
        <v>577</v>
      </c>
      <c r="E958" s="630" t="s">
        <v>1319</v>
      </c>
      <c r="F958" s="629" t="s">
        <v>5107</v>
      </c>
      <c r="G958" s="629" t="s">
        <v>5034</v>
      </c>
      <c r="H958" s="629" t="s">
        <v>5108</v>
      </c>
      <c r="I958" s="637" t="s">
        <v>1492</v>
      </c>
      <c r="J958" s="638">
        <v>13333.2</v>
      </c>
      <c r="K958" s="628"/>
      <c r="L958" s="628"/>
    </row>
    <row r="959" spans="1:12" ht="63.75" x14ac:dyDescent="0.25">
      <c r="A959" s="628">
        <v>957</v>
      </c>
      <c r="B959" s="629" t="s">
        <v>5029</v>
      </c>
      <c r="C959" s="629" t="s">
        <v>5109</v>
      </c>
      <c r="D959" s="630" t="s">
        <v>577</v>
      </c>
      <c r="E959" s="630" t="s">
        <v>302</v>
      </c>
      <c r="F959" s="635" t="s">
        <v>5110</v>
      </c>
      <c r="G959" s="629" t="s">
        <v>5111</v>
      </c>
      <c r="H959" s="629" t="s">
        <v>5112</v>
      </c>
      <c r="I959" s="637">
        <v>2023</v>
      </c>
      <c r="J959" s="638">
        <v>8400</v>
      </c>
      <c r="K959" s="628"/>
      <c r="L959" s="628"/>
    </row>
    <row r="960" spans="1:12" ht="25.5" x14ac:dyDescent="0.25">
      <c r="A960" s="628">
        <v>958</v>
      </c>
      <c r="B960" s="629" t="s">
        <v>5029</v>
      </c>
      <c r="C960" s="629" t="s">
        <v>5113</v>
      </c>
      <c r="D960" s="630" t="s">
        <v>577</v>
      </c>
      <c r="E960" s="630" t="s">
        <v>302</v>
      </c>
      <c r="F960" s="635" t="s">
        <v>5114</v>
      </c>
      <c r="G960" s="629" t="s">
        <v>5111</v>
      </c>
      <c r="H960" s="629" t="s">
        <v>5115</v>
      </c>
      <c r="I960" s="637">
        <v>2022</v>
      </c>
      <c r="J960" s="638">
        <v>8380</v>
      </c>
      <c r="K960" s="628"/>
      <c r="L960" s="628"/>
    </row>
    <row r="961" spans="1:12" ht="25.5" x14ac:dyDescent="0.25">
      <c r="A961" s="628">
        <v>959</v>
      </c>
      <c r="B961" s="629" t="s">
        <v>5029</v>
      </c>
      <c r="C961" s="629" t="s">
        <v>5116</v>
      </c>
      <c r="D961" s="630" t="s">
        <v>577</v>
      </c>
      <c r="E961" s="630" t="s">
        <v>302</v>
      </c>
      <c r="F961" s="635" t="s">
        <v>5117</v>
      </c>
      <c r="G961" s="629" t="s">
        <v>5034</v>
      </c>
      <c r="H961" s="629" t="s">
        <v>5099</v>
      </c>
      <c r="I961" s="637">
        <v>2023</v>
      </c>
      <c r="J961" s="638">
        <v>4000</v>
      </c>
      <c r="K961" s="628"/>
      <c r="L961" s="628"/>
    </row>
    <row r="962" spans="1:12" ht="25.5" x14ac:dyDescent="0.25">
      <c r="A962" s="628">
        <v>960</v>
      </c>
      <c r="B962" s="629" t="s">
        <v>5029</v>
      </c>
      <c r="C962" s="629" t="s">
        <v>5118</v>
      </c>
      <c r="D962" s="630" t="s">
        <v>577</v>
      </c>
      <c r="E962" s="630" t="s">
        <v>302</v>
      </c>
      <c r="F962" s="635" t="s">
        <v>5119</v>
      </c>
      <c r="G962" s="629" t="s">
        <v>5034</v>
      </c>
      <c r="H962" s="629" t="s">
        <v>5120</v>
      </c>
      <c r="I962" s="637" t="s">
        <v>1486</v>
      </c>
      <c r="J962" s="638">
        <v>814</v>
      </c>
      <c r="K962" s="628"/>
      <c r="L962" s="628"/>
    </row>
    <row r="963" spans="1:12" ht="25.5" x14ac:dyDescent="0.25">
      <c r="A963" s="628">
        <v>961</v>
      </c>
      <c r="B963" s="629" t="s">
        <v>5029</v>
      </c>
      <c r="C963" s="629" t="s">
        <v>5121</v>
      </c>
      <c r="D963" s="630" t="s">
        <v>577</v>
      </c>
      <c r="E963" s="630" t="s">
        <v>302</v>
      </c>
      <c r="F963" s="635" t="s">
        <v>5122</v>
      </c>
      <c r="G963" s="629" t="s">
        <v>5034</v>
      </c>
      <c r="H963" s="629" t="s">
        <v>5123</v>
      </c>
      <c r="I963" s="637">
        <v>2023</v>
      </c>
      <c r="J963" s="638">
        <v>660</v>
      </c>
      <c r="K963" s="628"/>
      <c r="L963" s="628"/>
    </row>
    <row r="964" spans="1:12" ht="25.5" x14ac:dyDescent="0.25">
      <c r="A964" s="628">
        <v>962</v>
      </c>
      <c r="B964" s="629" t="s">
        <v>5029</v>
      </c>
      <c r="C964" s="629" t="s">
        <v>5121</v>
      </c>
      <c r="D964" s="630" t="s">
        <v>577</v>
      </c>
      <c r="E964" s="630" t="s">
        <v>302</v>
      </c>
      <c r="F964" s="635" t="s">
        <v>5124</v>
      </c>
      <c r="G964" s="629" t="s">
        <v>5034</v>
      </c>
      <c r="H964" s="629" t="s">
        <v>5123</v>
      </c>
      <c r="I964" s="637">
        <v>2023</v>
      </c>
      <c r="J964" s="638">
        <v>660</v>
      </c>
      <c r="K964" s="628"/>
      <c r="L964" s="628"/>
    </row>
    <row r="965" spans="1:12" ht="38.25" x14ac:dyDescent="0.25">
      <c r="A965" s="628">
        <v>963</v>
      </c>
      <c r="B965" s="629" t="s">
        <v>5029</v>
      </c>
      <c r="C965" s="629" t="s">
        <v>5125</v>
      </c>
      <c r="D965" s="630" t="s">
        <v>577</v>
      </c>
      <c r="E965" s="630" t="s">
        <v>302</v>
      </c>
      <c r="F965" s="635" t="s">
        <v>5126</v>
      </c>
      <c r="G965" s="629" t="s">
        <v>5034</v>
      </c>
      <c r="H965" s="629" t="s">
        <v>5127</v>
      </c>
      <c r="I965" s="637" t="s">
        <v>1486</v>
      </c>
      <c r="J965" s="638">
        <v>100000</v>
      </c>
      <c r="K965" s="628"/>
      <c r="L965" s="628"/>
    </row>
    <row r="966" spans="1:12" ht="25.5" x14ac:dyDescent="0.25">
      <c r="A966" s="628">
        <v>964</v>
      </c>
      <c r="B966" s="629" t="s">
        <v>5029</v>
      </c>
      <c r="C966" s="629" t="s">
        <v>5102</v>
      </c>
      <c r="D966" s="630" t="s">
        <v>577</v>
      </c>
      <c r="E966" s="630" t="s">
        <v>302</v>
      </c>
      <c r="F966" s="635" t="s">
        <v>5128</v>
      </c>
      <c r="G966" s="629" t="s">
        <v>5034</v>
      </c>
      <c r="H966" s="629" t="s">
        <v>5129</v>
      </c>
      <c r="I966" s="637">
        <v>2023</v>
      </c>
      <c r="J966" s="638">
        <v>19600</v>
      </c>
      <c r="K966" s="628"/>
      <c r="L966" s="628"/>
    </row>
    <row r="967" spans="1:12" ht="25.5" x14ac:dyDescent="0.25">
      <c r="A967" s="628">
        <v>965</v>
      </c>
      <c r="B967" s="629" t="s">
        <v>5029</v>
      </c>
      <c r="C967" s="629" t="s">
        <v>5130</v>
      </c>
      <c r="D967" s="630" t="s">
        <v>301</v>
      </c>
      <c r="E967" s="630" t="s">
        <v>302</v>
      </c>
      <c r="F967" s="635" t="s">
        <v>5131</v>
      </c>
      <c r="G967" s="629" t="s">
        <v>5164</v>
      </c>
      <c r="H967" s="629" t="s">
        <v>5132</v>
      </c>
      <c r="I967" s="637">
        <v>2023</v>
      </c>
      <c r="J967" s="638">
        <v>57915.34</v>
      </c>
      <c r="K967" s="628"/>
      <c r="L967" s="628"/>
    </row>
    <row r="968" spans="1:12" ht="25.5" x14ac:dyDescent="0.25">
      <c r="A968" s="628">
        <v>966</v>
      </c>
      <c r="B968" s="629" t="s">
        <v>5029</v>
      </c>
      <c r="C968" s="629" t="s">
        <v>5133</v>
      </c>
      <c r="D968" s="630" t="s">
        <v>301</v>
      </c>
      <c r="E968" s="630" t="s">
        <v>302</v>
      </c>
      <c r="F968" s="629" t="s">
        <v>5134</v>
      </c>
      <c r="G968" s="629" t="s">
        <v>5034</v>
      </c>
      <c r="H968" s="629" t="s">
        <v>5096</v>
      </c>
      <c r="I968" s="637" t="s">
        <v>1486</v>
      </c>
      <c r="J968" s="638">
        <v>40000</v>
      </c>
      <c r="K968" s="628"/>
      <c r="L968" s="628"/>
    </row>
    <row r="969" spans="1:12" ht="51" x14ac:dyDescent="0.25">
      <c r="A969" s="644">
        <v>967</v>
      </c>
      <c r="B969" s="645" t="s">
        <v>5165</v>
      </c>
      <c r="C969" s="645" t="s">
        <v>5166</v>
      </c>
      <c r="D969" s="659" t="s">
        <v>301</v>
      </c>
      <c r="E969" s="659" t="s">
        <v>541</v>
      </c>
      <c r="F969" s="659" t="s">
        <v>1649</v>
      </c>
      <c r="G969" s="645" t="s">
        <v>5167</v>
      </c>
      <c r="H969" s="647" t="s">
        <v>5168</v>
      </c>
      <c r="I969" s="654" t="s">
        <v>5169</v>
      </c>
      <c r="J969" s="643">
        <v>0</v>
      </c>
      <c r="K969" s="648"/>
      <c r="L969" s="647"/>
    </row>
    <row r="970" spans="1:12" ht="51" x14ac:dyDescent="0.25">
      <c r="A970" s="644">
        <v>968</v>
      </c>
      <c r="B970" s="645" t="s">
        <v>5165</v>
      </c>
      <c r="C970" s="645" t="s">
        <v>5166</v>
      </c>
      <c r="D970" s="660" t="s">
        <v>301</v>
      </c>
      <c r="E970" s="660" t="s">
        <v>541</v>
      </c>
      <c r="F970" s="660" t="s">
        <v>1649</v>
      </c>
      <c r="G970" s="645" t="s">
        <v>5170</v>
      </c>
      <c r="H970" s="647" t="s">
        <v>5417</v>
      </c>
      <c r="I970" s="654" t="s">
        <v>1829</v>
      </c>
      <c r="J970" s="643">
        <v>41319</v>
      </c>
      <c r="K970" s="644"/>
      <c r="L970" s="647"/>
    </row>
    <row r="971" spans="1:12" ht="51" x14ac:dyDescent="0.25">
      <c r="A971" s="644">
        <v>969</v>
      </c>
      <c r="B971" s="645" t="s">
        <v>5165</v>
      </c>
      <c r="C971" s="645" t="s">
        <v>5166</v>
      </c>
      <c r="D971" s="659" t="s">
        <v>301</v>
      </c>
      <c r="E971" s="659" t="s">
        <v>541</v>
      </c>
      <c r="F971" s="659" t="s">
        <v>1649</v>
      </c>
      <c r="G971" s="645" t="s">
        <v>5167</v>
      </c>
      <c r="H971" s="647" t="s">
        <v>5171</v>
      </c>
      <c r="I971" s="654" t="s">
        <v>876</v>
      </c>
      <c r="J971" s="643">
        <v>2454.5</v>
      </c>
      <c r="K971" s="648"/>
      <c r="L971" s="646"/>
    </row>
    <row r="972" spans="1:12" ht="51" x14ac:dyDescent="0.25">
      <c r="A972" s="644">
        <v>970</v>
      </c>
      <c r="B972" s="645" t="s">
        <v>5165</v>
      </c>
      <c r="C972" s="645" t="s">
        <v>5166</v>
      </c>
      <c r="D972" s="659" t="s">
        <v>301</v>
      </c>
      <c r="E972" s="659" t="s">
        <v>541</v>
      </c>
      <c r="F972" s="646"/>
      <c r="G972" s="645" t="s">
        <v>5167</v>
      </c>
      <c r="H972" s="647" t="s">
        <v>5418</v>
      </c>
      <c r="I972" s="654" t="s">
        <v>5172</v>
      </c>
      <c r="J972" s="643">
        <v>0</v>
      </c>
      <c r="K972" s="648"/>
      <c r="L972" s="647"/>
    </row>
    <row r="973" spans="1:12" ht="51" x14ac:dyDescent="0.25">
      <c r="A973" s="644">
        <v>971</v>
      </c>
      <c r="B973" s="645" t="s">
        <v>5165</v>
      </c>
      <c r="C973" s="645" t="s">
        <v>5166</v>
      </c>
      <c r="D973" s="659" t="s">
        <v>301</v>
      </c>
      <c r="E973" s="659" t="s">
        <v>541</v>
      </c>
      <c r="F973" s="646"/>
      <c r="G973" s="645" t="s">
        <v>5173</v>
      </c>
      <c r="H973" s="647" t="s">
        <v>5174</v>
      </c>
      <c r="I973" s="654" t="s">
        <v>3296</v>
      </c>
      <c r="J973" s="643">
        <v>44656.79</v>
      </c>
      <c r="K973" s="648"/>
      <c r="L973" s="646"/>
    </row>
    <row r="974" spans="1:12" ht="51" x14ac:dyDescent="0.25">
      <c r="A974" s="644">
        <v>972</v>
      </c>
      <c r="B974" s="645" t="s">
        <v>5165</v>
      </c>
      <c r="C974" s="645" t="s">
        <v>5166</v>
      </c>
      <c r="D974" s="659" t="s">
        <v>301</v>
      </c>
      <c r="E974" s="659" t="s">
        <v>541</v>
      </c>
      <c r="F974" s="701" t="s">
        <v>5175</v>
      </c>
      <c r="G974" s="645" t="s">
        <v>5167</v>
      </c>
      <c r="H974" s="647" t="s">
        <v>5176</v>
      </c>
      <c r="I974" s="654" t="s">
        <v>3296</v>
      </c>
      <c r="J974" s="643">
        <v>0</v>
      </c>
      <c r="K974" s="648"/>
      <c r="L974" s="646"/>
    </row>
    <row r="975" spans="1:12" ht="51" x14ac:dyDescent="0.25">
      <c r="A975" s="644">
        <v>973</v>
      </c>
      <c r="B975" s="645" t="s">
        <v>5165</v>
      </c>
      <c r="C975" s="645" t="s">
        <v>850</v>
      </c>
      <c r="D975" s="660" t="s">
        <v>301</v>
      </c>
      <c r="E975" s="660" t="s">
        <v>541</v>
      </c>
      <c r="F975" s="644" t="s">
        <v>5177</v>
      </c>
      <c r="G975" s="645" t="s">
        <v>5178</v>
      </c>
      <c r="H975" s="647" t="s">
        <v>5179</v>
      </c>
      <c r="I975" s="654" t="s">
        <v>5180</v>
      </c>
      <c r="J975" s="643">
        <v>0</v>
      </c>
      <c r="K975" s="644"/>
      <c r="L975" s="644"/>
    </row>
    <row r="976" spans="1:12" ht="51" x14ac:dyDescent="0.25">
      <c r="A976" s="644">
        <v>974</v>
      </c>
      <c r="B976" s="645" t="s">
        <v>5165</v>
      </c>
      <c r="C976" s="645" t="s">
        <v>5181</v>
      </c>
      <c r="D976" s="656" t="s">
        <v>301</v>
      </c>
      <c r="E976" s="656" t="s">
        <v>541</v>
      </c>
      <c r="F976" s="645" t="s">
        <v>5182</v>
      </c>
      <c r="G976" s="645" t="s">
        <v>5183</v>
      </c>
      <c r="H976" s="649" t="s">
        <v>5184</v>
      </c>
      <c r="I976" s="654" t="s">
        <v>1486</v>
      </c>
      <c r="J976" s="643">
        <v>0</v>
      </c>
      <c r="K976" s="648"/>
      <c r="L976" s="644"/>
    </row>
    <row r="977" spans="1:12" ht="51" x14ac:dyDescent="0.25">
      <c r="A977" s="644">
        <v>975</v>
      </c>
      <c r="B977" s="645" t="s">
        <v>5165</v>
      </c>
      <c r="C977" s="645" t="s">
        <v>300</v>
      </c>
      <c r="D977" s="656" t="s">
        <v>301</v>
      </c>
      <c r="E977" s="656" t="s">
        <v>302</v>
      </c>
      <c r="F977" s="650" t="s">
        <v>5185</v>
      </c>
      <c r="G977" s="649" t="s">
        <v>5186</v>
      </c>
      <c r="H977" s="649" t="s">
        <v>5187</v>
      </c>
      <c r="I977" s="654" t="s">
        <v>322</v>
      </c>
      <c r="J977" s="643">
        <v>4186</v>
      </c>
      <c r="K977" s="648"/>
      <c r="L977" s="651"/>
    </row>
    <row r="978" spans="1:12" ht="63.75" x14ac:dyDescent="0.25">
      <c r="A978" s="644">
        <v>976</v>
      </c>
      <c r="B978" s="645" t="s">
        <v>5165</v>
      </c>
      <c r="C978" s="645" t="s">
        <v>418</v>
      </c>
      <c r="D978" s="656" t="s">
        <v>301</v>
      </c>
      <c r="E978" s="656" t="s">
        <v>302</v>
      </c>
      <c r="F978" s="650" t="s">
        <v>5188</v>
      </c>
      <c r="G978" s="649" t="s">
        <v>5189</v>
      </c>
      <c r="H978" s="649" t="s">
        <v>5190</v>
      </c>
      <c r="I978" s="654" t="s">
        <v>434</v>
      </c>
      <c r="J978" s="643">
        <v>9478</v>
      </c>
      <c r="K978" s="644"/>
      <c r="L978" s="652"/>
    </row>
    <row r="979" spans="1:12" ht="51" x14ac:dyDescent="0.25">
      <c r="A979" s="644">
        <v>977</v>
      </c>
      <c r="B979" s="645" t="s">
        <v>5165</v>
      </c>
      <c r="C979" s="645" t="s">
        <v>5414</v>
      </c>
      <c r="D979" s="656" t="s">
        <v>301</v>
      </c>
      <c r="E979" s="656" t="s">
        <v>302</v>
      </c>
      <c r="F979" s="645" t="s">
        <v>5191</v>
      </c>
      <c r="G979" s="645" t="s">
        <v>5178</v>
      </c>
      <c r="H979" s="649" t="s">
        <v>5192</v>
      </c>
      <c r="I979" s="654" t="s">
        <v>326</v>
      </c>
      <c r="J979" s="643">
        <v>0</v>
      </c>
      <c r="K979" s="645"/>
      <c r="L979" s="645" t="s">
        <v>5193</v>
      </c>
    </row>
    <row r="980" spans="1:12" ht="51" x14ac:dyDescent="0.25">
      <c r="A980" s="644">
        <v>978</v>
      </c>
      <c r="B980" s="645" t="s">
        <v>5165</v>
      </c>
      <c r="C980" s="645" t="s">
        <v>5414</v>
      </c>
      <c r="D980" s="656" t="s">
        <v>301</v>
      </c>
      <c r="E980" s="656" t="s">
        <v>302</v>
      </c>
      <c r="F980" s="645" t="s">
        <v>5194</v>
      </c>
      <c r="G980" s="645" t="s">
        <v>5173</v>
      </c>
      <c r="H980" s="649" t="s">
        <v>5259</v>
      </c>
      <c r="I980" s="654" t="s">
        <v>1829</v>
      </c>
      <c r="J980" s="643">
        <v>73865</v>
      </c>
      <c r="K980" s="648"/>
      <c r="L980" s="644"/>
    </row>
    <row r="981" spans="1:12" ht="63.75" x14ac:dyDescent="0.25">
      <c r="A981" s="644">
        <v>979</v>
      </c>
      <c r="B981" s="645" t="s">
        <v>5165</v>
      </c>
      <c r="C981" s="645" t="s">
        <v>5414</v>
      </c>
      <c r="D981" s="656" t="s">
        <v>301</v>
      </c>
      <c r="E981" s="656" t="s">
        <v>302</v>
      </c>
      <c r="F981" s="645" t="s">
        <v>5195</v>
      </c>
      <c r="G981" s="645" t="s">
        <v>5196</v>
      </c>
      <c r="H981" s="649" t="s">
        <v>5197</v>
      </c>
      <c r="I981" s="654" t="s">
        <v>1829</v>
      </c>
      <c r="J981" s="643">
        <v>14949</v>
      </c>
      <c r="K981" s="648"/>
      <c r="L981" s="644"/>
    </row>
    <row r="982" spans="1:12" ht="51" x14ac:dyDescent="0.25">
      <c r="A982" s="644">
        <v>980</v>
      </c>
      <c r="B982" s="645" t="s">
        <v>5165</v>
      </c>
      <c r="C982" s="645" t="s">
        <v>5198</v>
      </c>
      <c r="D982" s="656" t="s">
        <v>577</v>
      </c>
      <c r="E982" s="656" t="s">
        <v>302</v>
      </c>
      <c r="F982" s="645" t="s">
        <v>5199</v>
      </c>
      <c r="G982" s="645" t="s">
        <v>5200</v>
      </c>
      <c r="H982" s="649" t="s">
        <v>5201</v>
      </c>
      <c r="I982" s="654" t="s">
        <v>1486</v>
      </c>
      <c r="J982" s="643">
        <v>141600</v>
      </c>
      <c r="K982" s="648"/>
      <c r="L982" s="644"/>
    </row>
    <row r="983" spans="1:12" ht="51" x14ac:dyDescent="0.25">
      <c r="A983" s="644">
        <v>981</v>
      </c>
      <c r="B983" s="645" t="s">
        <v>5165</v>
      </c>
      <c r="C983" s="645" t="s">
        <v>5202</v>
      </c>
      <c r="D983" s="656" t="s">
        <v>577</v>
      </c>
      <c r="E983" s="656" t="s">
        <v>541</v>
      </c>
      <c r="F983" s="649" t="s">
        <v>5203</v>
      </c>
      <c r="G983" s="645" t="s">
        <v>5204</v>
      </c>
      <c r="H983" s="649" t="s">
        <v>5205</v>
      </c>
      <c r="I983" s="654" t="s">
        <v>1495</v>
      </c>
      <c r="J983" s="643">
        <v>0</v>
      </c>
      <c r="K983" s="646"/>
      <c r="L983" s="644"/>
    </row>
    <row r="984" spans="1:12" ht="51" x14ac:dyDescent="0.25">
      <c r="A984" s="644">
        <v>982</v>
      </c>
      <c r="B984" s="645" t="s">
        <v>5165</v>
      </c>
      <c r="C984" s="645" t="s">
        <v>5206</v>
      </c>
      <c r="D984" s="656" t="s">
        <v>301</v>
      </c>
      <c r="E984" s="656" t="s">
        <v>541</v>
      </c>
      <c r="F984" s="649">
        <v>101126659</v>
      </c>
      <c r="G984" s="645" t="s">
        <v>5207</v>
      </c>
      <c r="H984" s="649" t="s">
        <v>5208</v>
      </c>
      <c r="I984" s="654" t="s">
        <v>377</v>
      </c>
      <c r="J984" s="643">
        <v>21000</v>
      </c>
      <c r="K984" s="646"/>
      <c r="L984" s="644"/>
    </row>
    <row r="985" spans="1:12" ht="51" x14ac:dyDescent="0.25">
      <c r="A985" s="644">
        <v>983</v>
      </c>
      <c r="B985" s="645" t="s">
        <v>5165</v>
      </c>
      <c r="C985" s="645" t="s">
        <v>5209</v>
      </c>
      <c r="D985" s="656" t="s">
        <v>301</v>
      </c>
      <c r="E985" s="656" t="s">
        <v>302</v>
      </c>
      <c r="F985" s="649" t="s">
        <v>5210</v>
      </c>
      <c r="G985" s="645" t="s">
        <v>5204</v>
      </c>
      <c r="H985" s="649" t="s">
        <v>5211</v>
      </c>
      <c r="I985" s="654" t="s">
        <v>1486</v>
      </c>
      <c r="J985" s="643">
        <v>18515.22</v>
      </c>
      <c r="K985" s="646"/>
      <c r="L985" s="644"/>
    </row>
    <row r="986" spans="1:12" ht="51" x14ac:dyDescent="0.25">
      <c r="A986" s="644">
        <v>984</v>
      </c>
      <c r="B986" s="645" t="s">
        <v>5165</v>
      </c>
      <c r="C986" s="645" t="s">
        <v>5212</v>
      </c>
      <c r="D986" s="656" t="s">
        <v>301</v>
      </c>
      <c r="E986" s="656" t="s">
        <v>302</v>
      </c>
      <c r="F986" s="649" t="s">
        <v>5213</v>
      </c>
      <c r="G986" s="645" t="s">
        <v>5167</v>
      </c>
      <c r="H986" s="649" t="s">
        <v>5214</v>
      </c>
      <c r="I986" s="654" t="s">
        <v>393</v>
      </c>
      <c r="J986" s="643">
        <v>38768</v>
      </c>
      <c r="K986" s="646"/>
      <c r="L986" s="644"/>
    </row>
    <row r="987" spans="1:12" ht="51" x14ac:dyDescent="0.25">
      <c r="A987" s="644">
        <v>985</v>
      </c>
      <c r="B987" s="645" t="s">
        <v>5165</v>
      </c>
      <c r="C987" s="645" t="s">
        <v>5212</v>
      </c>
      <c r="D987" s="656" t="s">
        <v>301</v>
      </c>
      <c r="E987" s="656" t="s">
        <v>302</v>
      </c>
      <c r="F987" s="649" t="s">
        <v>5215</v>
      </c>
      <c r="G987" s="645" t="s">
        <v>5167</v>
      </c>
      <c r="H987" s="649" t="s">
        <v>5216</v>
      </c>
      <c r="I987" s="654" t="s">
        <v>393</v>
      </c>
      <c r="J987" s="643">
        <v>38768</v>
      </c>
      <c r="K987" s="646"/>
      <c r="L987" s="644"/>
    </row>
    <row r="988" spans="1:12" ht="51" x14ac:dyDescent="0.25">
      <c r="A988" s="644">
        <v>986</v>
      </c>
      <c r="B988" s="645" t="s">
        <v>5165</v>
      </c>
      <c r="C988" s="645" t="s">
        <v>5217</v>
      </c>
      <c r="D988" s="656" t="s">
        <v>301</v>
      </c>
      <c r="E988" s="656" t="s">
        <v>541</v>
      </c>
      <c r="F988" s="649" t="s">
        <v>5218</v>
      </c>
      <c r="G988" s="645" t="s">
        <v>5204</v>
      </c>
      <c r="H988" s="649" t="s">
        <v>5219</v>
      </c>
      <c r="I988" s="654" t="s">
        <v>3370</v>
      </c>
      <c r="J988" s="643">
        <v>0</v>
      </c>
      <c r="K988" s="646"/>
      <c r="L988" s="644"/>
    </row>
    <row r="989" spans="1:12" ht="51" x14ac:dyDescent="0.25">
      <c r="A989" s="644">
        <v>987</v>
      </c>
      <c r="B989" s="645" t="s">
        <v>5165</v>
      </c>
      <c r="C989" s="645" t="s">
        <v>5220</v>
      </c>
      <c r="D989" s="656" t="s">
        <v>301</v>
      </c>
      <c r="E989" s="656" t="s">
        <v>541</v>
      </c>
      <c r="F989" s="649"/>
      <c r="G989" s="645" t="s">
        <v>5221</v>
      </c>
      <c r="H989" s="649" t="s">
        <v>5222</v>
      </c>
      <c r="I989" s="654" t="s">
        <v>5223</v>
      </c>
      <c r="J989" s="643">
        <v>6000</v>
      </c>
      <c r="K989" s="646"/>
      <c r="L989" s="644"/>
    </row>
    <row r="990" spans="1:12" ht="51" x14ac:dyDescent="0.25">
      <c r="A990" s="644">
        <v>988</v>
      </c>
      <c r="B990" s="645" t="s">
        <v>5165</v>
      </c>
      <c r="C990" s="645" t="s">
        <v>418</v>
      </c>
      <c r="D990" s="656" t="s">
        <v>301</v>
      </c>
      <c r="E990" s="656" t="s">
        <v>302</v>
      </c>
      <c r="F990" s="649" t="s">
        <v>5224</v>
      </c>
      <c r="G990" s="645" t="s">
        <v>5178</v>
      </c>
      <c r="H990" s="649" t="s">
        <v>5225</v>
      </c>
      <c r="I990" s="654" t="s">
        <v>4224</v>
      </c>
      <c r="J990" s="643">
        <v>11708</v>
      </c>
      <c r="K990" s="646"/>
      <c r="L990" s="644"/>
    </row>
    <row r="991" spans="1:12" ht="51" x14ac:dyDescent="0.25">
      <c r="A991" s="644">
        <v>989</v>
      </c>
      <c r="B991" s="645" t="s">
        <v>5165</v>
      </c>
      <c r="C991" s="645" t="s">
        <v>418</v>
      </c>
      <c r="D991" s="656" t="s">
        <v>301</v>
      </c>
      <c r="E991" s="656" t="s">
        <v>302</v>
      </c>
      <c r="F991" s="649" t="s">
        <v>5226</v>
      </c>
      <c r="G991" s="645" t="s">
        <v>5227</v>
      </c>
      <c r="H991" s="649" t="s">
        <v>5228</v>
      </c>
      <c r="I991" s="654" t="s">
        <v>4224</v>
      </c>
      <c r="J991" s="643">
        <v>6633</v>
      </c>
      <c r="K991" s="646"/>
      <c r="L991" s="644"/>
    </row>
    <row r="992" spans="1:12" ht="51" x14ac:dyDescent="0.25">
      <c r="A992" s="644">
        <v>990</v>
      </c>
      <c r="B992" s="645" t="s">
        <v>5165</v>
      </c>
      <c r="C992" s="645" t="s">
        <v>1655</v>
      </c>
      <c r="D992" s="656" t="s">
        <v>301</v>
      </c>
      <c r="E992" s="656" t="s">
        <v>541</v>
      </c>
      <c r="F992" s="649" t="s">
        <v>5229</v>
      </c>
      <c r="G992" s="645" t="s">
        <v>5230</v>
      </c>
      <c r="H992" s="649" t="s">
        <v>5231</v>
      </c>
      <c r="I992" s="654" t="s">
        <v>393</v>
      </c>
      <c r="J992" s="643">
        <v>16720</v>
      </c>
      <c r="K992" s="646"/>
      <c r="L992" s="644"/>
    </row>
    <row r="993" spans="1:12" ht="51" x14ac:dyDescent="0.25">
      <c r="A993" s="644">
        <v>991</v>
      </c>
      <c r="B993" s="645" t="s">
        <v>5165</v>
      </c>
      <c r="C993" s="645" t="s">
        <v>5232</v>
      </c>
      <c r="D993" s="656" t="s">
        <v>301</v>
      </c>
      <c r="E993" s="656" t="s">
        <v>302</v>
      </c>
      <c r="F993" s="649" t="s">
        <v>5233</v>
      </c>
      <c r="G993" s="645" t="s">
        <v>5234</v>
      </c>
      <c r="H993" s="649" t="s">
        <v>5235</v>
      </c>
      <c r="I993" s="654" t="s">
        <v>1495</v>
      </c>
      <c r="J993" s="643">
        <v>1000</v>
      </c>
      <c r="K993" s="644"/>
      <c r="L993" s="646"/>
    </row>
    <row r="994" spans="1:12" ht="51" x14ac:dyDescent="0.25">
      <c r="A994" s="644">
        <v>992</v>
      </c>
      <c r="B994" s="645" t="s">
        <v>5165</v>
      </c>
      <c r="C994" s="645" t="s">
        <v>5232</v>
      </c>
      <c r="D994" s="656" t="s">
        <v>301</v>
      </c>
      <c r="E994" s="656" t="s">
        <v>302</v>
      </c>
      <c r="F994" s="649" t="s">
        <v>5236</v>
      </c>
      <c r="G994" s="645" t="s">
        <v>5237</v>
      </c>
      <c r="H994" s="649" t="s">
        <v>5238</v>
      </c>
      <c r="I994" s="654" t="s">
        <v>1495</v>
      </c>
      <c r="J994" s="643">
        <v>1000</v>
      </c>
      <c r="K994" s="644"/>
      <c r="L994" s="646"/>
    </row>
    <row r="995" spans="1:12" ht="157.5" x14ac:dyDescent="0.25">
      <c r="A995" s="644">
        <v>993</v>
      </c>
      <c r="B995" s="645" t="s">
        <v>5165</v>
      </c>
      <c r="C995" s="645" t="s">
        <v>5239</v>
      </c>
      <c r="D995" s="656" t="s">
        <v>301</v>
      </c>
      <c r="E995" s="656" t="s">
        <v>302</v>
      </c>
      <c r="F995" s="649"/>
      <c r="G995" s="645" t="s">
        <v>5240</v>
      </c>
      <c r="H995" s="649" t="s">
        <v>5241</v>
      </c>
      <c r="I995" s="654" t="s">
        <v>5242</v>
      </c>
      <c r="J995" s="643"/>
      <c r="K995" s="644"/>
      <c r="L995" s="653" t="s">
        <v>5243</v>
      </c>
    </row>
    <row r="996" spans="1:12" ht="51" x14ac:dyDescent="0.25">
      <c r="A996" s="644">
        <v>994</v>
      </c>
      <c r="B996" s="645" t="s">
        <v>5165</v>
      </c>
      <c r="C996" s="645" t="s">
        <v>5244</v>
      </c>
      <c r="D996" s="656" t="s">
        <v>301</v>
      </c>
      <c r="E996" s="656" t="s">
        <v>302</v>
      </c>
      <c r="F996" s="649" t="s">
        <v>5245</v>
      </c>
      <c r="G996" s="645" t="s">
        <v>5246</v>
      </c>
      <c r="H996" s="649" t="s">
        <v>5247</v>
      </c>
      <c r="I996" s="654" t="s">
        <v>5248</v>
      </c>
      <c r="J996" s="643"/>
      <c r="K996" s="644"/>
      <c r="L996" s="653" t="s">
        <v>5249</v>
      </c>
    </row>
    <row r="997" spans="1:12" ht="51" x14ac:dyDescent="0.25">
      <c r="A997" s="692">
        <v>995</v>
      </c>
      <c r="B997" s="693" t="s">
        <v>5165</v>
      </c>
      <c r="C997" s="693" t="s">
        <v>5250</v>
      </c>
      <c r="D997" s="694" t="s">
        <v>301</v>
      </c>
      <c r="E997" s="694" t="s">
        <v>302</v>
      </c>
      <c r="F997" s="695" t="s">
        <v>5251</v>
      </c>
      <c r="G997" s="693" t="s">
        <v>5252</v>
      </c>
      <c r="H997" s="695" t="s">
        <v>5253</v>
      </c>
      <c r="I997" s="696" t="s">
        <v>5248</v>
      </c>
      <c r="J997" s="697"/>
      <c r="K997" s="692"/>
      <c r="L997" s="698" t="s">
        <v>5254</v>
      </c>
    </row>
    <row r="998" spans="1:12" ht="25.5" x14ac:dyDescent="0.25">
      <c r="A998" s="668">
        <v>996</v>
      </c>
      <c r="B998" s="667" t="s">
        <v>1701</v>
      </c>
      <c r="C998" s="667" t="s">
        <v>5387</v>
      </c>
      <c r="D998" s="670" t="s">
        <v>301</v>
      </c>
      <c r="E998" s="670" t="s">
        <v>541</v>
      </c>
      <c r="F998" s="667" t="s">
        <v>5388</v>
      </c>
      <c r="G998" s="667" t="s">
        <v>5389</v>
      </c>
      <c r="H998" s="667" t="s">
        <v>5390</v>
      </c>
      <c r="I998" s="665" t="s">
        <v>5391</v>
      </c>
      <c r="J998" s="700">
        <v>18453.75</v>
      </c>
      <c r="K998" s="668"/>
      <c r="L998" s="699"/>
    </row>
    <row r="999" spans="1:12" ht="38.25" x14ac:dyDescent="0.25">
      <c r="A999" s="668">
        <v>997</v>
      </c>
      <c r="B999" s="667" t="s">
        <v>1701</v>
      </c>
      <c r="C999" s="667" t="s">
        <v>5392</v>
      </c>
      <c r="D999" s="670" t="s">
        <v>301</v>
      </c>
      <c r="E999" s="670" t="s">
        <v>541</v>
      </c>
      <c r="F999" s="667">
        <v>21156</v>
      </c>
      <c r="G999" s="667" t="s">
        <v>5393</v>
      </c>
      <c r="H999" s="667" t="s">
        <v>5394</v>
      </c>
      <c r="I999" s="665" t="s">
        <v>5395</v>
      </c>
      <c r="J999" s="700">
        <v>5000</v>
      </c>
      <c r="K999" s="668"/>
      <c r="L999" s="699"/>
    </row>
    <row r="1000" spans="1:12" ht="25.5" x14ac:dyDescent="0.25">
      <c r="A1000" s="668">
        <v>998</v>
      </c>
      <c r="B1000" s="667" t="s">
        <v>1701</v>
      </c>
      <c r="C1000" s="667" t="s">
        <v>5392</v>
      </c>
      <c r="D1000" s="670" t="s">
        <v>301</v>
      </c>
      <c r="E1000" s="670" t="s">
        <v>541</v>
      </c>
      <c r="F1000" s="667">
        <v>23349</v>
      </c>
      <c r="G1000" s="667" t="s">
        <v>5389</v>
      </c>
      <c r="H1000" s="667" t="s">
        <v>5396</v>
      </c>
      <c r="I1000" s="665" t="s">
        <v>5397</v>
      </c>
      <c r="J1000" s="700">
        <v>34675.51</v>
      </c>
      <c r="K1000" s="668"/>
      <c r="L1000" s="699"/>
    </row>
    <row r="1001" spans="1:12" ht="25.5" x14ac:dyDescent="0.25">
      <c r="A1001" s="668">
        <v>999</v>
      </c>
      <c r="B1001" s="667" t="s">
        <v>1701</v>
      </c>
      <c r="C1001" s="667" t="s">
        <v>5392</v>
      </c>
      <c r="D1001" s="670" t="s">
        <v>301</v>
      </c>
      <c r="E1001" s="670" t="s">
        <v>541</v>
      </c>
      <c r="F1001" s="667">
        <v>23362</v>
      </c>
      <c r="G1001" s="667" t="s">
        <v>5398</v>
      </c>
      <c r="H1001" s="667" t="s">
        <v>2102</v>
      </c>
      <c r="I1001" s="665" t="s">
        <v>5397</v>
      </c>
      <c r="J1001" s="700">
        <v>36724.720000000001</v>
      </c>
      <c r="K1001" s="668"/>
      <c r="L1001" s="699"/>
    </row>
    <row r="1002" spans="1:12" ht="25.5" x14ac:dyDescent="0.25">
      <c r="A1002" s="668">
        <v>1000</v>
      </c>
      <c r="B1002" s="667" t="s">
        <v>1701</v>
      </c>
      <c r="C1002" s="667" t="s">
        <v>5392</v>
      </c>
      <c r="D1002" s="670" t="s">
        <v>301</v>
      </c>
      <c r="E1002" s="670" t="s">
        <v>541</v>
      </c>
      <c r="F1002" s="667">
        <v>23249</v>
      </c>
      <c r="G1002" s="667" t="s">
        <v>5399</v>
      </c>
      <c r="H1002" s="667" t="s">
        <v>5400</v>
      </c>
      <c r="I1002" s="665" t="s">
        <v>5401</v>
      </c>
      <c r="J1002" s="700">
        <v>6992.8</v>
      </c>
      <c r="K1002" s="668"/>
      <c r="L1002" s="699"/>
    </row>
    <row r="1003" spans="1:12" ht="25.5" x14ac:dyDescent="0.25">
      <c r="A1003" s="668">
        <v>1001</v>
      </c>
      <c r="B1003" s="667" t="s">
        <v>1701</v>
      </c>
      <c r="C1003" s="667" t="s">
        <v>5392</v>
      </c>
      <c r="D1003" s="670" t="s">
        <v>301</v>
      </c>
      <c r="E1003" s="670" t="s">
        <v>541</v>
      </c>
      <c r="F1003" s="667">
        <v>21156</v>
      </c>
      <c r="G1003" s="667" t="s">
        <v>5389</v>
      </c>
      <c r="H1003" s="667" t="s">
        <v>1501</v>
      </c>
      <c r="I1003" s="665" t="s">
        <v>5402</v>
      </c>
      <c r="J1003" s="700">
        <v>33231.839999999997</v>
      </c>
      <c r="K1003" s="668"/>
      <c r="L1003" s="699"/>
    </row>
    <row r="1004" spans="1:12" ht="25.5" x14ac:dyDescent="0.25">
      <c r="A1004" s="668">
        <v>1002</v>
      </c>
      <c r="B1004" s="667" t="s">
        <v>1701</v>
      </c>
      <c r="C1004" s="667" t="s">
        <v>5392</v>
      </c>
      <c r="D1004" s="670" t="s">
        <v>301</v>
      </c>
      <c r="E1004" s="670" t="s">
        <v>541</v>
      </c>
      <c r="F1004" s="667">
        <v>21342</v>
      </c>
      <c r="G1004" s="667" t="s">
        <v>5389</v>
      </c>
      <c r="H1004" s="667" t="s">
        <v>5403</v>
      </c>
      <c r="I1004" s="665" t="s">
        <v>5401</v>
      </c>
      <c r="J1004" s="700">
        <v>2600</v>
      </c>
      <c r="K1004" s="668"/>
      <c r="L1004" s="699"/>
    </row>
    <row r="1005" spans="1:12" ht="38.25" x14ac:dyDescent="0.25">
      <c r="A1005" s="668">
        <v>1003</v>
      </c>
      <c r="B1005" s="667" t="s">
        <v>1701</v>
      </c>
      <c r="C1005" s="667" t="s">
        <v>5166</v>
      </c>
      <c r="D1005" s="670" t="s">
        <v>301</v>
      </c>
      <c r="E1005" s="670" t="s">
        <v>541</v>
      </c>
      <c r="F1005" s="667">
        <v>101079342</v>
      </c>
      <c r="G1005" s="667" t="s">
        <v>5404</v>
      </c>
      <c r="H1005" s="667" t="s">
        <v>4226</v>
      </c>
      <c r="I1005" s="665" t="s">
        <v>5405</v>
      </c>
      <c r="J1005" s="700">
        <v>14842.33</v>
      </c>
      <c r="K1005" s="668"/>
      <c r="L1005" s="699"/>
    </row>
    <row r="1006" spans="1:12" ht="25.5" x14ac:dyDescent="0.25">
      <c r="A1006" s="668">
        <v>1004</v>
      </c>
      <c r="B1006" s="667" t="s">
        <v>1701</v>
      </c>
      <c r="C1006" s="667" t="s">
        <v>5406</v>
      </c>
      <c r="D1006" s="670" t="s">
        <v>301</v>
      </c>
      <c r="E1006" s="670" t="s">
        <v>541</v>
      </c>
      <c r="F1006" s="667" t="s">
        <v>5407</v>
      </c>
      <c r="G1006" s="667" t="s">
        <v>5389</v>
      </c>
      <c r="H1006" s="667" t="s">
        <v>5408</v>
      </c>
      <c r="I1006" s="665" t="s">
        <v>5409</v>
      </c>
      <c r="J1006" s="700">
        <v>125165</v>
      </c>
      <c r="K1006" s="668"/>
      <c r="L1006" s="699"/>
    </row>
  </sheetData>
  <autoFilter ref="A2:L1006" xr:uid="{00000000-0009-0000-0000-000017000000}"/>
  <mergeCells count="1">
    <mergeCell ref="A1:L1"/>
  </mergeCells>
  <conditionalFormatting sqref="F925:F926">
    <cfRule type="duplicateValues" dxfId="5" priority="5"/>
  </conditionalFormatting>
  <conditionalFormatting sqref="F927:F928">
    <cfRule type="duplicateValues" dxfId="4" priority="4"/>
  </conditionalFormatting>
  <conditionalFormatting sqref="F929:F930">
    <cfRule type="duplicateValues" dxfId="3" priority="3"/>
  </conditionalFormatting>
  <conditionalFormatting sqref="F931">
    <cfRule type="duplicateValues" dxfId="2" priority="2"/>
  </conditionalFormatting>
  <conditionalFormatting sqref="F934:F936">
    <cfRule type="duplicateValues" dxfId="1" priority="1"/>
  </conditionalFormatting>
  <hyperlinks>
    <hyperlink ref="C379" r:id="rId1" tooltip="H2020-Euratom-1.8. - Ensure availability and use of research infrastructures of pan_european relevance" display="https://cordis.europa.eu/programme/rcn/664533/en" xr:uid="{00000000-0004-0000-1700-000000000000}"/>
  </hyperlinks>
  <pageMargins left="0.70866141732283472" right="0.70866141732283472" top="0.74803149606299213" bottom="0.74803149606299213" header="0.31496062992125984" footer="0.31496062992125984"/>
  <pageSetup paperSize="9" scale="80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700-000000000000}">
          <x14:formula1>
            <xm:f>'C:\Users\Vladimir\Desktop\[Vyrocna sprava 2019_UM STU.xlsx]VŠ'!#REF!</xm:f>
          </x14:formula1>
          <xm:sqref>B969:B997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  <pageSetUpPr fitToPage="1"/>
  </sheetPr>
  <dimension ref="A1:M656"/>
  <sheetViews>
    <sheetView view="pageBreakPreview" zoomScaleNormal="100" zoomScaleSheetLayoutView="100" workbookViewId="0">
      <selection activeCell="H3" sqref="H3"/>
    </sheetView>
  </sheetViews>
  <sheetFormatPr defaultRowHeight="15.75" x14ac:dyDescent="0.25"/>
  <cols>
    <col min="1" max="1" width="3.625" customWidth="1"/>
    <col min="2" max="2" width="6.125" bestFit="1" customWidth="1"/>
    <col min="3" max="3" width="9.875" bestFit="1" customWidth="1"/>
    <col min="4" max="4" width="5.125" customWidth="1"/>
    <col min="5" max="5" width="4.125" customWidth="1"/>
    <col min="6" max="6" width="11.5" customWidth="1"/>
    <col min="7" max="7" width="15.875" customWidth="1"/>
    <col min="8" max="8" width="29.875" customWidth="1"/>
    <col min="9" max="9" width="9" customWidth="1"/>
    <col min="10" max="10" width="12.125" customWidth="1"/>
    <col min="11" max="11" width="11.75" customWidth="1"/>
    <col min="12" max="12" width="10.375" customWidth="1"/>
  </cols>
  <sheetData>
    <row r="1" spans="1:13" ht="20.25" customHeight="1" thickBot="1" x14ac:dyDescent="0.35">
      <c r="A1" s="824" t="s">
        <v>296</v>
      </c>
      <c r="B1" s="824"/>
      <c r="C1" s="824"/>
      <c r="D1" s="824"/>
      <c r="E1" s="824"/>
      <c r="F1" s="824"/>
      <c r="G1" s="824"/>
      <c r="H1" s="824"/>
      <c r="I1" s="824"/>
      <c r="J1" s="824"/>
      <c r="K1" s="824"/>
      <c r="L1" s="824"/>
      <c r="M1" s="300"/>
    </row>
    <row r="2" spans="1:13" s="143" customFormat="1" ht="115.5" thickBot="1" x14ac:dyDescent="0.25">
      <c r="A2" s="139" t="s">
        <v>200</v>
      </c>
      <c r="B2" s="140" t="s">
        <v>107</v>
      </c>
      <c r="C2" s="140" t="s">
        <v>201</v>
      </c>
      <c r="D2" s="140" t="s">
        <v>202</v>
      </c>
      <c r="E2" s="140" t="s">
        <v>203</v>
      </c>
      <c r="F2" s="140" t="s">
        <v>204</v>
      </c>
      <c r="G2" s="140" t="s">
        <v>205</v>
      </c>
      <c r="H2" s="140" t="s">
        <v>206</v>
      </c>
      <c r="I2" s="140" t="s">
        <v>207</v>
      </c>
      <c r="J2" s="140" t="s">
        <v>297</v>
      </c>
      <c r="K2" s="140" t="s">
        <v>298</v>
      </c>
      <c r="L2" s="141" t="s">
        <v>208</v>
      </c>
      <c r="M2" s="142"/>
    </row>
    <row r="3" spans="1:13" ht="25.5" x14ac:dyDescent="0.25">
      <c r="A3" s="388">
        <v>1</v>
      </c>
      <c r="B3" s="350" t="s">
        <v>299</v>
      </c>
      <c r="C3" s="350" t="s">
        <v>834</v>
      </c>
      <c r="D3" s="385" t="s">
        <v>301</v>
      </c>
      <c r="E3" s="385" t="s">
        <v>302</v>
      </c>
      <c r="F3" s="350" t="s">
        <v>835</v>
      </c>
      <c r="G3" s="350" t="s">
        <v>836</v>
      </c>
      <c r="H3" s="350" t="s">
        <v>837</v>
      </c>
      <c r="I3" s="386">
        <v>45291</v>
      </c>
      <c r="J3" s="387">
        <v>8000</v>
      </c>
      <c r="K3" s="350"/>
      <c r="L3" s="350"/>
      <c r="M3" s="137"/>
    </row>
    <row r="4" spans="1:13" ht="51" x14ac:dyDescent="0.25">
      <c r="A4" s="388">
        <v>2</v>
      </c>
      <c r="B4" s="350" t="s">
        <v>299</v>
      </c>
      <c r="C4" s="350" t="s">
        <v>540</v>
      </c>
      <c r="D4" s="385" t="s">
        <v>301</v>
      </c>
      <c r="E4" s="385" t="s">
        <v>541</v>
      </c>
      <c r="F4" s="350" t="s">
        <v>838</v>
      </c>
      <c r="G4" s="350" t="s">
        <v>839</v>
      </c>
      <c r="H4" s="350" t="s">
        <v>840</v>
      </c>
      <c r="I4" s="386" t="s">
        <v>841</v>
      </c>
      <c r="J4" s="387">
        <v>131150.6</v>
      </c>
      <c r="K4" s="350"/>
      <c r="L4" s="350"/>
      <c r="M4" s="137"/>
    </row>
    <row r="5" spans="1:13" ht="38.25" x14ac:dyDescent="0.25">
      <c r="A5" s="388">
        <v>3</v>
      </c>
      <c r="B5" s="350" t="s">
        <v>299</v>
      </c>
      <c r="C5" s="350" t="s">
        <v>842</v>
      </c>
      <c r="D5" s="385" t="s">
        <v>301</v>
      </c>
      <c r="E5" s="385" t="s">
        <v>541</v>
      </c>
      <c r="F5" s="350" t="s">
        <v>843</v>
      </c>
      <c r="G5" s="350" t="s">
        <v>423</v>
      </c>
      <c r="H5" s="350" t="s">
        <v>844</v>
      </c>
      <c r="I5" s="386" t="s">
        <v>845</v>
      </c>
      <c r="J5" s="387">
        <v>31392.799999999999</v>
      </c>
      <c r="K5" s="350"/>
      <c r="L5" s="350"/>
      <c r="M5" s="137"/>
    </row>
    <row r="6" spans="1:13" ht="51" x14ac:dyDescent="0.25">
      <c r="A6" s="388">
        <v>4</v>
      </c>
      <c r="B6" s="350" t="s">
        <v>299</v>
      </c>
      <c r="C6" s="350" t="s">
        <v>842</v>
      </c>
      <c r="D6" s="385" t="s">
        <v>301</v>
      </c>
      <c r="E6" s="385" t="s">
        <v>541</v>
      </c>
      <c r="F6" s="350" t="s">
        <v>846</v>
      </c>
      <c r="G6" s="350" t="s">
        <v>847</v>
      </c>
      <c r="H6" s="350" t="s">
        <v>848</v>
      </c>
      <c r="I6" s="386" t="s">
        <v>849</v>
      </c>
      <c r="J6" s="387">
        <v>18880</v>
      </c>
      <c r="K6" s="350"/>
      <c r="L6" s="350"/>
      <c r="M6" s="137"/>
    </row>
    <row r="7" spans="1:13" ht="25.5" x14ac:dyDescent="0.25">
      <c r="A7" s="388">
        <v>5</v>
      </c>
      <c r="B7" s="350" t="s">
        <v>299</v>
      </c>
      <c r="C7" s="350" t="s">
        <v>850</v>
      </c>
      <c r="D7" s="385" t="s">
        <v>301</v>
      </c>
      <c r="E7" s="385" t="s">
        <v>541</v>
      </c>
      <c r="F7" s="350" t="s">
        <v>851</v>
      </c>
      <c r="G7" s="350" t="s">
        <v>852</v>
      </c>
      <c r="H7" s="350" t="s">
        <v>853</v>
      </c>
      <c r="I7" s="386" t="s">
        <v>854</v>
      </c>
      <c r="J7" s="387" t="s">
        <v>855</v>
      </c>
      <c r="K7" s="350"/>
      <c r="L7" s="350"/>
      <c r="M7" s="137"/>
    </row>
    <row r="8" spans="1:13" ht="38.25" x14ac:dyDescent="0.25">
      <c r="A8" s="388">
        <v>6</v>
      </c>
      <c r="B8" s="350" t="s">
        <v>299</v>
      </c>
      <c r="C8" s="350" t="s">
        <v>850</v>
      </c>
      <c r="D8" s="385" t="s">
        <v>301</v>
      </c>
      <c r="E8" s="385" t="s">
        <v>541</v>
      </c>
      <c r="F8" s="350" t="s">
        <v>856</v>
      </c>
      <c r="G8" s="350" t="s">
        <v>857</v>
      </c>
      <c r="H8" s="350" t="s">
        <v>858</v>
      </c>
      <c r="I8" s="386" t="s">
        <v>859</v>
      </c>
      <c r="J8" s="387" t="s">
        <v>855</v>
      </c>
      <c r="K8" s="350"/>
      <c r="L8" s="350"/>
      <c r="M8" s="137"/>
    </row>
    <row r="9" spans="1:13" ht="25.5" x14ac:dyDescent="0.25">
      <c r="A9" s="388">
        <v>7</v>
      </c>
      <c r="B9" s="350" t="s">
        <v>299</v>
      </c>
      <c r="C9" s="350" t="s">
        <v>850</v>
      </c>
      <c r="D9" s="385" t="s">
        <v>301</v>
      </c>
      <c r="E9" s="385" t="s">
        <v>541</v>
      </c>
      <c r="F9" s="350" t="s">
        <v>860</v>
      </c>
      <c r="G9" s="350" t="s">
        <v>557</v>
      </c>
      <c r="H9" s="350" t="s">
        <v>861</v>
      </c>
      <c r="I9" s="386" t="s">
        <v>862</v>
      </c>
      <c r="J9" s="387" t="s">
        <v>855</v>
      </c>
      <c r="K9" s="350"/>
      <c r="L9" s="350"/>
      <c r="M9" s="137"/>
    </row>
    <row r="10" spans="1:13" ht="51" x14ac:dyDescent="0.25">
      <c r="A10" s="388">
        <v>8</v>
      </c>
      <c r="B10" s="350" t="s">
        <v>299</v>
      </c>
      <c r="C10" s="350" t="s">
        <v>850</v>
      </c>
      <c r="D10" s="385" t="s">
        <v>301</v>
      </c>
      <c r="E10" s="385" t="s">
        <v>541</v>
      </c>
      <c r="F10" s="350" t="s">
        <v>851</v>
      </c>
      <c r="G10" s="350" t="s">
        <v>852</v>
      </c>
      <c r="H10" s="350" t="s">
        <v>863</v>
      </c>
      <c r="I10" s="386" t="s">
        <v>864</v>
      </c>
      <c r="J10" s="387" t="s">
        <v>855</v>
      </c>
      <c r="K10" s="350"/>
      <c r="L10" s="350"/>
      <c r="M10" s="137"/>
    </row>
    <row r="11" spans="1:13" ht="25.5" x14ac:dyDescent="0.25">
      <c r="A11" s="388">
        <v>9</v>
      </c>
      <c r="B11" s="350" t="s">
        <v>299</v>
      </c>
      <c r="C11" s="350" t="s">
        <v>865</v>
      </c>
      <c r="D11" s="385" t="s">
        <v>301</v>
      </c>
      <c r="E11" s="385" t="s">
        <v>541</v>
      </c>
      <c r="F11" s="350" t="s">
        <v>866</v>
      </c>
      <c r="G11" s="350" t="s">
        <v>557</v>
      </c>
      <c r="H11" s="350" t="s">
        <v>867</v>
      </c>
      <c r="I11" s="386" t="s">
        <v>868</v>
      </c>
      <c r="J11" s="387" t="s">
        <v>855</v>
      </c>
      <c r="K11" s="350"/>
      <c r="L11" s="350"/>
      <c r="M11" s="137"/>
    </row>
    <row r="12" spans="1:13" ht="25.5" x14ac:dyDescent="0.25">
      <c r="A12" s="388">
        <v>10</v>
      </c>
      <c r="B12" s="350" t="s">
        <v>299</v>
      </c>
      <c r="C12" s="350" t="s">
        <v>865</v>
      </c>
      <c r="D12" s="385" t="s">
        <v>301</v>
      </c>
      <c r="E12" s="385" t="s">
        <v>541</v>
      </c>
      <c r="F12" s="350" t="s">
        <v>869</v>
      </c>
      <c r="G12" s="350" t="s">
        <v>870</v>
      </c>
      <c r="H12" s="350" t="s">
        <v>871</v>
      </c>
      <c r="I12" s="386" t="s">
        <v>868</v>
      </c>
      <c r="J12" s="387" t="s">
        <v>855</v>
      </c>
      <c r="K12" s="350"/>
      <c r="L12" s="350"/>
      <c r="M12" s="137"/>
    </row>
    <row r="13" spans="1:13" ht="38.25" x14ac:dyDescent="0.25">
      <c r="A13" s="388">
        <v>11</v>
      </c>
      <c r="B13" s="350" t="s">
        <v>299</v>
      </c>
      <c r="C13" s="350" t="s">
        <v>872</v>
      </c>
      <c r="D13" s="385" t="s">
        <v>301</v>
      </c>
      <c r="E13" s="385" t="s">
        <v>541</v>
      </c>
      <c r="F13" s="350" t="s">
        <v>873</v>
      </c>
      <c r="G13" s="350" t="s">
        <v>874</v>
      </c>
      <c r="H13" s="350" t="s">
        <v>875</v>
      </c>
      <c r="I13" s="386" t="s">
        <v>876</v>
      </c>
      <c r="J13" s="387" t="s">
        <v>855</v>
      </c>
      <c r="K13" s="350"/>
      <c r="L13" s="350"/>
      <c r="M13" s="137"/>
    </row>
    <row r="14" spans="1:13" ht="76.5" x14ac:dyDescent="0.25">
      <c r="A14" s="388">
        <v>12</v>
      </c>
      <c r="B14" s="350" t="s">
        <v>299</v>
      </c>
      <c r="C14" s="350" t="s">
        <v>872</v>
      </c>
      <c r="D14" s="385" t="s">
        <v>301</v>
      </c>
      <c r="E14" s="385" t="s">
        <v>541</v>
      </c>
      <c r="F14" s="350" t="s">
        <v>877</v>
      </c>
      <c r="G14" s="350" t="s">
        <v>878</v>
      </c>
      <c r="H14" s="350" t="s">
        <v>879</v>
      </c>
      <c r="I14" s="386" t="s">
        <v>849</v>
      </c>
      <c r="J14" s="387" t="s">
        <v>855</v>
      </c>
      <c r="K14" s="350"/>
      <c r="L14" s="350"/>
    </row>
    <row r="15" spans="1:13" ht="25.5" x14ac:dyDescent="0.25">
      <c r="A15" s="388">
        <v>13</v>
      </c>
      <c r="B15" s="350" t="s">
        <v>299</v>
      </c>
      <c r="C15" s="350" t="s">
        <v>872</v>
      </c>
      <c r="D15" s="385" t="s">
        <v>301</v>
      </c>
      <c r="E15" s="385" t="s">
        <v>541</v>
      </c>
      <c r="F15" s="350" t="s">
        <v>880</v>
      </c>
      <c r="G15" s="350" t="s">
        <v>570</v>
      </c>
      <c r="H15" s="350" t="s">
        <v>881</v>
      </c>
      <c r="I15" s="386" t="s">
        <v>882</v>
      </c>
      <c r="J15" s="387" t="s">
        <v>855</v>
      </c>
      <c r="K15" s="350"/>
      <c r="L15" s="350"/>
    </row>
    <row r="16" spans="1:13" ht="25.5" x14ac:dyDescent="0.25">
      <c r="A16" s="388">
        <v>14</v>
      </c>
      <c r="B16" s="350" t="s">
        <v>299</v>
      </c>
      <c r="C16" s="350" t="s">
        <v>883</v>
      </c>
      <c r="D16" s="385" t="s">
        <v>577</v>
      </c>
      <c r="E16" s="385" t="s">
        <v>302</v>
      </c>
      <c r="F16" s="350" t="s">
        <v>884</v>
      </c>
      <c r="G16" s="350" t="s">
        <v>1201</v>
      </c>
      <c r="H16" s="350" t="s">
        <v>885</v>
      </c>
      <c r="I16" s="386" t="s">
        <v>886</v>
      </c>
      <c r="J16" s="387">
        <v>804</v>
      </c>
      <c r="K16" s="350"/>
      <c r="L16" s="350"/>
    </row>
    <row r="17" spans="1:12" ht="25.5" x14ac:dyDescent="0.25">
      <c r="A17" s="388">
        <v>15</v>
      </c>
      <c r="B17" s="350" t="s">
        <v>299</v>
      </c>
      <c r="C17" s="370" t="s">
        <v>887</v>
      </c>
      <c r="D17" s="401" t="s">
        <v>577</v>
      </c>
      <c r="E17" s="402" t="s">
        <v>302</v>
      </c>
      <c r="F17" s="370" t="s">
        <v>888</v>
      </c>
      <c r="G17" s="350" t="s">
        <v>1201</v>
      </c>
      <c r="H17" s="370" t="s">
        <v>889</v>
      </c>
      <c r="I17" s="372" t="s">
        <v>890</v>
      </c>
      <c r="J17" s="389">
        <v>3060</v>
      </c>
      <c r="K17" s="356"/>
      <c r="L17" s="356"/>
    </row>
    <row r="18" spans="1:12" ht="25.5" x14ac:dyDescent="0.25">
      <c r="A18" s="388">
        <v>16</v>
      </c>
      <c r="B18" s="350" t="s">
        <v>299</v>
      </c>
      <c r="C18" s="370" t="s">
        <v>891</v>
      </c>
      <c r="D18" s="401" t="s">
        <v>577</v>
      </c>
      <c r="E18" s="402" t="s">
        <v>302</v>
      </c>
      <c r="F18" s="370" t="s">
        <v>892</v>
      </c>
      <c r="G18" s="350" t="s">
        <v>1201</v>
      </c>
      <c r="H18" s="370" t="s">
        <v>893</v>
      </c>
      <c r="I18" s="372" t="s">
        <v>894</v>
      </c>
      <c r="J18" s="389">
        <v>3030</v>
      </c>
      <c r="K18" s="356"/>
      <c r="L18" s="356"/>
    </row>
    <row r="19" spans="1:12" ht="25.5" x14ac:dyDescent="0.25">
      <c r="A19" s="388">
        <v>17</v>
      </c>
      <c r="B19" s="350" t="s">
        <v>299</v>
      </c>
      <c r="C19" s="370" t="s">
        <v>895</v>
      </c>
      <c r="D19" s="401" t="s">
        <v>577</v>
      </c>
      <c r="E19" s="402" t="s">
        <v>302</v>
      </c>
      <c r="F19" s="370" t="s">
        <v>896</v>
      </c>
      <c r="G19" s="350" t="s">
        <v>1201</v>
      </c>
      <c r="H19" s="370" t="s">
        <v>897</v>
      </c>
      <c r="I19" s="372" t="s">
        <v>898</v>
      </c>
      <c r="J19" s="389">
        <v>3740</v>
      </c>
      <c r="K19" s="356"/>
      <c r="L19" s="356"/>
    </row>
    <row r="20" spans="1:12" ht="25.5" x14ac:dyDescent="0.25">
      <c r="A20" s="388">
        <v>18</v>
      </c>
      <c r="B20" s="350" t="s">
        <v>299</v>
      </c>
      <c r="C20" s="370" t="s">
        <v>899</v>
      </c>
      <c r="D20" s="401" t="s">
        <v>577</v>
      </c>
      <c r="E20" s="402" t="s">
        <v>302</v>
      </c>
      <c r="F20" s="370" t="s">
        <v>900</v>
      </c>
      <c r="G20" s="350" t="s">
        <v>1201</v>
      </c>
      <c r="H20" s="370" t="s">
        <v>901</v>
      </c>
      <c r="I20" s="372" t="s">
        <v>902</v>
      </c>
      <c r="J20" s="389">
        <v>3270</v>
      </c>
      <c r="K20" s="356"/>
      <c r="L20" s="356"/>
    </row>
    <row r="21" spans="1:12" ht="25.5" x14ac:dyDescent="0.25">
      <c r="A21" s="388">
        <v>19</v>
      </c>
      <c r="B21" s="350" t="s">
        <v>299</v>
      </c>
      <c r="C21" s="370" t="s">
        <v>887</v>
      </c>
      <c r="D21" s="401" t="s">
        <v>577</v>
      </c>
      <c r="E21" s="402" t="s">
        <v>302</v>
      </c>
      <c r="F21" s="375" t="s">
        <v>903</v>
      </c>
      <c r="G21" s="350" t="s">
        <v>1201</v>
      </c>
      <c r="H21" s="370" t="s">
        <v>904</v>
      </c>
      <c r="I21" s="372" t="s">
        <v>905</v>
      </c>
      <c r="J21" s="390">
        <v>3168</v>
      </c>
      <c r="K21" s="356"/>
      <c r="L21" s="356"/>
    </row>
    <row r="22" spans="1:12" ht="25.5" x14ac:dyDescent="0.25">
      <c r="A22" s="388">
        <v>20</v>
      </c>
      <c r="B22" s="350" t="s">
        <v>299</v>
      </c>
      <c r="C22" s="370" t="s">
        <v>906</v>
      </c>
      <c r="D22" s="401" t="s">
        <v>577</v>
      </c>
      <c r="E22" s="402" t="s">
        <v>302</v>
      </c>
      <c r="F22" s="370" t="s">
        <v>907</v>
      </c>
      <c r="G22" s="370" t="s">
        <v>1200</v>
      </c>
      <c r="H22" s="370" t="s">
        <v>908</v>
      </c>
      <c r="I22" s="372" t="s">
        <v>909</v>
      </c>
      <c r="J22" s="389">
        <v>540</v>
      </c>
      <c r="K22" s="356"/>
      <c r="L22" s="356"/>
    </row>
    <row r="23" spans="1:12" ht="25.5" x14ac:dyDescent="0.25">
      <c r="A23" s="388">
        <v>21</v>
      </c>
      <c r="B23" s="350" t="s">
        <v>299</v>
      </c>
      <c r="C23" s="370" t="s">
        <v>910</v>
      </c>
      <c r="D23" s="401" t="s">
        <v>577</v>
      </c>
      <c r="E23" s="402" t="s">
        <v>302</v>
      </c>
      <c r="F23" s="370" t="s">
        <v>911</v>
      </c>
      <c r="G23" s="370" t="s">
        <v>912</v>
      </c>
      <c r="H23" s="370" t="s">
        <v>913</v>
      </c>
      <c r="I23" s="372" t="s">
        <v>914</v>
      </c>
      <c r="J23" s="389">
        <v>17874</v>
      </c>
      <c r="K23" s="356"/>
      <c r="L23" s="356"/>
    </row>
    <row r="24" spans="1:12" ht="25.5" x14ac:dyDescent="0.25">
      <c r="A24" s="388">
        <v>22</v>
      </c>
      <c r="B24" s="350" t="s">
        <v>299</v>
      </c>
      <c r="C24" s="370" t="s">
        <v>915</v>
      </c>
      <c r="D24" s="401" t="s">
        <v>577</v>
      </c>
      <c r="E24" s="402" t="s">
        <v>302</v>
      </c>
      <c r="F24" s="370" t="s">
        <v>916</v>
      </c>
      <c r="G24" s="350" t="s">
        <v>1201</v>
      </c>
      <c r="H24" s="370" t="s">
        <v>917</v>
      </c>
      <c r="I24" s="372" t="s">
        <v>918</v>
      </c>
      <c r="J24" s="389">
        <v>5280</v>
      </c>
      <c r="K24" s="356"/>
      <c r="L24" s="356"/>
    </row>
    <row r="25" spans="1:12" ht="25.5" x14ac:dyDescent="0.25">
      <c r="A25" s="388">
        <v>23</v>
      </c>
      <c r="B25" s="350" t="s">
        <v>299</v>
      </c>
      <c r="C25" s="370" t="s">
        <v>919</v>
      </c>
      <c r="D25" s="401" t="s">
        <v>577</v>
      </c>
      <c r="E25" s="402" t="s">
        <v>302</v>
      </c>
      <c r="F25" s="375" t="s">
        <v>920</v>
      </c>
      <c r="G25" s="350" t="s">
        <v>1201</v>
      </c>
      <c r="H25" s="370" t="s">
        <v>921</v>
      </c>
      <c r="I25" s="372" t="s">
        <v>922</v>
      </c>
      <c r="J25" s="390">
        <v>1044</v>
      </c>
      <c r="K25" s="356"/>
      <c r="L25" s="356"/>
    </row>
    <row r="26" spans="1:12" ht="25.5" x14ac:dyDescent="0.25">
      <c r="A26" s="388">
        <v>24</v>
      </c>
      <c r="B26" s="350" t="s">
        <v>299</v>
      </c>
      <c r="C26" s="370" t="s">
        <v>597</v>
      </c>
      <c r="D26" s="401" t="s">
        <v>577</v>
      </c>
      <c r="E26" s="402" t="s">
        <v>302</v>
      </c>
      <c r="F26" s="370" t="s">
        <v>825</v>
      </c>
      <c r="G26" s="370" t="s">
        <v>923</v>
      </c>
      <c r="H26" s="370" t="s">
        <v>924</v>
      </c>
      <c r="I26" s="372" t="s">
        <v>826</v>
      </c>
      <c r="J26" s="389">
        <v>5700</v>
      </c>
      <c r="K26" s="356"/>
      <c r="L26" s="356"/>
    </row>
    <row r="27" spans="1:12" ht="25.5" x14ac:dyDescent="0.25">
      <c r="A27" s="388">
        <v>25</v>
      </c>
      <c r="B27" s="350" t="s">
        <v>299</v>
      </c>
      <c r="C27" s="370" t="s">
        <v>925</v>
      </c>
      <c r="D27" s="401" t="s">
        <v>577</v>
      </c>
      <c r="E27" s="402" t="s">
        <v>302</v>
      </c>
      <c r="F27" s="370" t="s">
        <v>756</v>
      </c>
      <c r="G27" s="370" t="s">
        <v>923</v>
      </c>
      <c r="H27" s="370" t="s">
        <v>926</v>
      </c>
      <c r="I27" s="372" t="s">
        <v>927</v>
      </c>
      <c r="J27" s="389">
        <v>6960</v>
      </c>
      <c r="K27" s="356"/>
      <c r="L27" s="356"/>
    </row>
    <row r="28" spans="1:12" ht="38.25" x14ac:dyDescent="0.25">
      <c r="A28" s="388">
        <v>26</v>
      </c>
      <c r="B28" s="350" t="s">
        <v>299</v>
      </c>
      <c r="C28" s="370" t="s">
        <v>928</v>
      </c>
      <c r="D28" s="401" t="s">
        <v>541</v>
      </c>
      <c r="E28" s="402" t="s">
        <v>302</v>
      </c>
      <c r="F28" s="370" t="s">
        <v>929</v>
      </c>
      <c r="G28" s="370" t="s">
        <v>930</v>
      </c>
      <c r="H28" s="370" t="s">
        <v>931</v>
      </c>
      <c r="I28" s="372" t="s">
        <v>932</v>
      </c>
      <c r="J28" s="389">
        <v>18360</v>
      </c>
      <c r="K28" s="356"/>
      <c r="L28" s="356"/>
    </row>
    <row r="29" spans="1:12" ht="25.5" x14ac:dyDescent="0.25">
      <c r="A29" s="388">
        <v>27</v>
      </c>
      <c r="B29" s="350" t="s">
        <v>299</v>
      </c>
      <c r="C29" s="370" t="s">
        <v>933</v>
      </c>
      <c r="D29" s="401" t="s">
        <v>577</v>
      </c>
      <c r="E29" s="402" t="s">
        <v>302</v>
      </c>
      <c r="F29" s="370" t="s">
        <v>934</v>
      </c>
      <c r="G29" s="370" t="s">
        <v>930</v>
      </c>
      <c r="H29" s="370" t="s">
        <v>935</v>
      </c>
      <c r="I29" s="372" t="s">
        <v>936</v>
      </c>
      <c r="J29" s="389">
        <v>1600</v>
      </c>
      <c r="K29" s="356"/>
      <c r="L29" s="356"/>
    </row>
    <row r="30" spans="1:12" ht="25.5" x14ac:dyDescent="0.25">
      <c r="A30" s="388">
        <v>28</v>
      </c>
      <c r="B30" s="350" t="s">
        <v>299</v>
      </c>
      <c r="C30" s="370" t="s">
        <v>669</v>
      </c>
      <c r="D30" s="401" t="s">
        <v>577</v>
      </c>
      <c r="E30" s="402" t="s">
        <v>302</v>
      </c>
      <c r="F30" s="370" t="s">
        <v>937</v>
      </c>
      <c r="G30" s="370" t="s">
        <v>930</v>
      </c>
      <c r="H30" s="370" t="s">
        <v>938</v>
      </c>
      <c r="I30" s="372" t="s">
        <v>939</v>
      </c>
      <c r="J30" s="389">
        <v>17040</v>
      </c>
      <c r="K30" s="356"/>
      <c r="L30" s="356"/>
    </row>
    <row r="31" spans="1:12" ht="25.5" x14ac:dyDescent="0.25">
      <c r="A31" s="388">
        <v>29</v>
      </c>
      <c r="B31" s="350" t="s">
        <v>299</v>
      </c>
      <c r="C31" s="370" t="s">
        <v>940</v>
      </c>
      <c r="D31" s="401" t="s">
        <v>577</v>
      </c>
      <c r="E31" s="402" t="s">
        <v>302</v>
      </c>
      <c r="F31" s="375" t="s">
        <v>941</v>
      </c>
      <c r="G31" s="370" t="s">
        <v>942</v>
      </c>
      <c r="H31" s="370" t="s">
        <v>943</v>
      </c>
      <c r="I31" s="372" t="s">
        <v>944</v>
      </c>
      <c r="J31" s="390">
        <v>480</v>
      </c>
      <c r="K31" s="356"/>
      <c r="L31" s="356"/>
    </row>
    <row r="32" spans="1:12" ht="25.5" x14ac:dyDescent="0.25">
      <c r="A32" s="388">
        <v>30</v>
      </c>
      <c r="B32" s="350" t="s">
        <v>299</v>
      </c>
      <c r="C32" s="370" t="s">
        <v>945</v>
      </c>
      <c r="D32" s="401" t="s">
        <v>577</v>
      </c>
      <c r="E32" s="402" t="s">
        <v>302</v>
      </c>
      <c r="F32" s="375" t="s">
        <v>946</v>
      </c>
      <c r="G32" s="370" t="s">
        <v>947</v>
      </c>
      <c r="H32" s="370" t="s">
        <v>948</v>
      </c>
      <c r="I32" s="372">
        <v>45375</v>
      </c>
      <c r="J32" s="390">
        <v>4225</v>
      </c>
      <c r="K32" s="356"/>
      <c r="L32" s="356"/>
    </row>
    <row r="33" spans="1:12" ht="25.5" x14ac:dyDescent="0.25">
      <c r="A33" s="388">
        <v>31</v>
      </c>
      <c r="B33" s="350" t="s">
        <v>299</v>
      </c>
      <c r="C33" s="370" t="s">
        <v>949</v>
      </c>
      <c r="D33" s="401" t="s">
        <v>577</v>
      </c>
      <c r="E33" s="402" t="s">
        <v>541</v>
      </c>
      <c r="F33" s="370" t="s">
        <v>950</v>
      </c>
      <c r="G33" s="370" t="s">
        <v>942</v>
      </c>
      <c r="H33" s="370" t="s">
        <v>951</v>
      </c>
      <c r="I33" s="372" t="s">
        <v>952</v>
      </c>
      <c r="J33" s="389">
        <v>1150</v>
      </c>
      <c r="K33" s="356"/>
      <c r="L33" s="356"/>
    </row>
    <row r="34" spans="1:12" ht="25.5" x14ac:dyDescent="0.25">
      <c r="A34" s="388">
        <v>32</v>
      </c>
      <c r="B34" s="350" t="s">
        <v>299</v>
      </c>
      <c r="C34" s="370" t="s">
        <v>953</v>
      </c>
      <c r="D34" s="401" t="s">
        <v>577</v>
      </c>
      <c r="E34" s="402" t="s">
        <v>302</v>
      </c>
      <c r="F34" s="370" t="s">
        <v>638</v>
      </c>
      <c r="G34" s="370" t="s">
        <v>942</v>
      </c>
      <c r="H34" s="370" t="s">
        <v>639</v>
      </c>
      <c r="I34" s="372" t="s">
        <v>954</v>
      </c>
      <c r="J34" s="389">
        <v>2540</v>
      </c>
      <c r="K34" s="356"/>
      <c r="L34" s="356"/>
    </row>
    <row r="35" spans="1:12" ht="25.5" x14ac:dyDescent="0.25">
      <c r="A35" s="388">
        <v>33</v>
      </c>
      <c r="B35" s="350" t="s">
        <v>299</v>
      </c>
      <c r="C35" s="370" t="s">
        <v>955</v>
      </c>
      <c r="D35" s="401" t="s">
        <v>577</v>
      </c>
      <c r="E35" s="402" t="s">
        <v>302</v>
      </c>
      <c r="F35" s="370" t="s">
        <v>956</v>
      </c>
      <c r="G35" s="370" t="s">
        <v>947</v>
      </c>
      <c r="H35" s="370" t="s">
        <v>957</v>
      </c>
      <c r="I35" s="372">
        <v>45056</v>
      </c>
      <c r="J35" s="389">
        <v>8420</v>
      </c>
      <c r="K35" s="356"/>
      <c r="L35" s="356"/>
    </row>
    <row r="36" spans="1:12" ht="25.5" x14ac:dyDescent="0.25">
      <c r="A36" s="388">
        <v>34</v>
      </c>
      <c r="B36" s="350" t="s">
        <v>299</v>
      </c>
      <c r="C36" s="370" t="s">
        <v>958</v>
      </c>
      <c r="D36" s="401" t="s">
        <v>577</v>
      </c>
      <c r="E36" s="402" t="s">
        <v>302</v>
      </c>
      <c r="F36" s="370" t="s">
        <v>959</v>
      </c>
      <c r="G36" s="370" t="s">
        <v>947</v>
      </c>
      <c r="H36" s="370" t="s">
        <v>960</v>
      </c>
      <c r="I36" s="372" t="s">
        <v>961</v>
      </c>
      <c r="J36" s="389">
        <v>1870</v>
      </c>
      <c r="K36" s="356"/>
      <c r="L36" s="356"/>
    </row>
    <row r="37" spans="1:12" ht="25.5" x14ac:dyDescent="0.25">
      <c r="A37" s="388">
        <v>35</v>
      </c>
      <c r="B37" s="350" t="s">
        <v>299</v>
      </c>
      <c r="C37" s="370" t="s">
        <v>962</v>
      </c>
      <c r="D37" s="401" t="s">
        <v>541</v>
      </c>
      <c r="E37" s="402" t="s">
        <v>302</v>
      </c>
      <c r="F37" s="370" t="s">
        <v>963</v>
      </c>
      <c r="G37" s="370" t="s">
        <v>964</v>
      </c>
      <c r="H37" s="370" t="s">
        <v>965</v>
      </c>
      <c r="I37" s="372" t="s">
        <v>966</v>
      </c>
      <c r="J37" s="389">
        <v>1860</v>
      </c>
      <c r="K37" s="356"/>
      <c r="L37" s="356"/>
    </row>
    <row r="38" spans="1:12" ht="25.5" x14ac:dyDescent="0.25">
      <c r="A38" s="388">
        <v>36</v>
      </c>
      <c r="B38" s="350" t="s">
        <v>299</v>
      </c>
      <c r="C38" s="370" t="s">
        <v>967</v>
      </c>
      <c r="D38" s="401" t="s">
        <v>577</v>
      </c>
      <c r="E38" s="402" t="s">
        <v>302</v>
      </c>
      <c r="F38" s="370" t="s">
        <v>968</v>
      </c>
      <c r="G38" s="370" t="s">
        <v>969</v>
      </c>
      <c r="H38" s="370" t="s">
        <v>970</v>
      </c>
      <c r="I38" s="372">
        <v>45182</v>
      </c>
      <c r="J38" s="389">
        <v>6300</v>
      </c>
      <c r="K38" s="356"/>
      <c r="L38" s="356"/>
    </row>
    <row r="39" spans="1:12" ht="25.5" x14ac:dyDescent="0.25">
      <c r="A39" s="388">
        <v>37</v>
      </c>
      <c r="B39" s="350" t="s">
        <v>299</v>
      </c>
      <c r="C39" s="370" t="s">
        <v>971</v>
      </c>
      <c r="D39" s="401" t="s">
        <v>577</v>
      </c>
      <c r="E39" s="402" t="s">
        <v>302</v>
      </c>
      <c r="F39" s="370" t="s">
        <v>972</v>
      </c>
      <c r="G39" s="370" t="s">
        <v>942</v>
      </c>
      <c r="H39" s="370" t="s">
        <v>973</v>
      </c>
      <c r="I39" s="372" t="s">
        <v>974</v>
      </c>
      <c r="J39" s="389">
        <v>1560</v>
      </c>
      <c r="K39" s="356"/>
      <c r="L39" s="356"/>
    </row>
    <row r="40" spans="1:12" ht="38.25" x14ac:dyDescent="0.25">
      <c r="A40" s="388">
        <v>38</v>
      </c>
      <c r="B40" s="350" t="s">
        <v>299</v>
      </c>
      <c r="C40" s="370" t="s">
        <v>971</v>
      </c>
      <c r="D40" s="401" t="s">
        <v>577</v>
      </c>
      <c r="E40" s="402" t="s">
        <v>302</v>
      </c>
      <c r="F40" s="370" t="s">
        <v>975</v>
      </c>
      <c r="G40" s="370" t="s">
        <v>942</v>
      </c>
      <c r="H40" s="370" t="s">
        <v>976</v>
      </c>
      <c r="I40" s="372" t="s">
        <v>977</v>
      </c>
      <c r="J40" s="389">
        <v>5470</v>
      </c>
      <c r="K40" s="356"/>
      <c r="L40" s="356"/>
    </row>
    <row r="41" spans="1:12" ht="25.5" x14ac:dyDescent="0.25">
      <c r="A41" s="388">
        <v>39</v>
      </c>
      <c r="B41" s="350" t="s">
        <v>299</v>
      </c>
      <c r="C41" s="370" t="s">
        <v>933</v>
      </c>
      <c r="D41" s="401" t="s">
        <v>577</v>
      </c>
      <c r="E41" s="402" t="s">
        <v>302</v>
      </c>
      <c r="F41" s="370" t="s">
        <v>978</v>
      </c>
      <c r="G41" s="370" t="s">
        <v>947</v>
      </c>
      <c r="H41" s="370" t="s">
        <v>979</v>
      </c>
      <c r="I41" s="372" t="s">
        <v>980</v>
      </c>
      <c r="J41" s="389">
        <v>1440</v>
      </c>
      <c r="K41" s="356"/>
      <c r="L41" s="356"/>
    </row>
    <row r="42" spans="1:12" ht="38.25" x14ac:dyDescent="0.25">
      <c r="A42" s="388">
        <v>40</v>
      </c>
      <c r="B42" s="350" t="s">
        <v>299</v>
      </c>
      <c r="C42" s="370" t="s">
        <v>702</v>
      </c>
      <c r="D42" s="401" t="s">
        <v>577</v>
      </c>
      <c r="E42" s="402" t="s">
        <v>302</v>
      </c>
      <c r="F42" s="370" t="s">
        <v>703</v>
      </c>
      <c r="G42" s="370" t="s">
        <v>981</v>
      </c>
      <c r="H42" s="370" t="s">
        <v>982</v>
      </c>
      <c r="I42" s="372" t="s">
        <v>983</v>
      </c>
      <c r="J42" s="389">
        <v>17760</v>
      </c>
      <c r="K42" s="356"/>
      <c r="L42" s="356"/>
    </row>
    <row r="43" spans="1:12" ht="25.5" x14ac:dyDescent="0.25">
      <c r="A43" s="388">
        <v>41</v>
      </c>
      <c r="B43" s="350" t="s">
        <v>299</v>
      </c>
      <c r="C43" s="370" t="s">
        <v>5420</v>
      </c>
      <c r="D43" s="401" t="s">
        <v>577</v>
      </c>
      <c r="E43" s="402" t="s">
        <v>302</v>
      </c>
      <c r="F43" s="370" t="s">
        <v>984</v>
      </c>
      <c r="G43" s="370" t="s">
        <v>985</v>
      </c>
      <c r="H43" s="370" t="s">
        <v>986</v>
      </c>
      <c r="I43" s="372" t="s">
        <v>987</v>
      </c>
      <c r="J43" s="389">
        <v>600</v>
      </c>
      <c r="K43" s="356"/>
      <c r="L43" s="356"/>
    </row>
    <row r="44" spans="1:12" ht="38.25" x14ac:dyDescent="0.25">
      <c r="A44" s="388">
        <v>42</v>
      </c>
      <c r="B44" s="350" t="s">
        <v>299</v>
      </c>
      <c r="C44" s="370" t="s">
        <v>988</v>
      </c>
      <c r="D44" s="401" t="s">
        <v>577</v>
      </c>
      <c r="E44" s="402" t="s">
        <v>302</v>
      </c>
      <c r="F44" s="370" t="s">
        <v>989</v>
      </c>
      <c r="G44" s="370" t="s">
        <v>985</v>
      </c>
      <c r="H44" s="370" t="s">
        <v>990</v>
      </c>
      <c r="I44" s="372" t="s">
        <v>991</v>
      </c>
      <c r="J44" s="389">
        <v>1060</v>
      </c>
      <c r="K44" s="356"/>
      <c r="L44" s="356"/>
    </row>
    <row r="45" spans="1:12" ht="38.25" x14ac:dyDescent="0.25">
      <c r="A45" s="388">
        <v>43</v>
      </c>
      <c r="B45" s="350" t="s">
        <v>299</v>
      </c>
      <c r="C45" s="370" t="s">
        <v>992</v>
      </c>
      <c r="D45" s="401" t="s">
        <v>577</v>
      </c>
      <c r="E45" s="402" t="s">
        <v>541</v>
      </c>
      <c r="F45" s="370" t="s">
        <v>993</v>
      </c>
      <c r="G45" s="370" t="s">
        <v>985</v>
      </c>
      <c r="H45" s="370" t="s">
        <v>994</v>
      </c>
      <c r="I45" s="372" t="s">
        <v>995</v>
      </c>
      <c r="J45" s="389">
        <v>6500</v>
      </c>
      <c r="K45" s="356"/>
      <c r="L45" s="356"/>
    </row>
    <row r="46" spans="1:12" ht="38.25" x14ac:dyDescent="0.25">
      <c r="A46" s="388">
        <v>44</v>
      </c>
      <c r="B46" s="350" t="s">
        <v>299</v>
      </c>
      <c r="C46" s="370" t="s">
        <v>996</v>
      </c>
      <c r="D46" s="401" t="s">
        <v>577</v>
      </c>
      <c r="E46" s="402" t="s">
        <v>302</v>
      </c>
      <c r="F46" s="370" t="s">
        <v>997</v>
      </c>
      <c r="G46" s="370" t="s">
        <v>998</v>
      </c>
      <c r="H46" s="370" t="s">
        <v>999</v>
      </c>
      <c r="I46" s="372" t="s">
        <v>1000</v>
      </c>
      <c r="J46" s="389">
        <v>4800</v>
      </c>
      <c r="K46" s="356"/>
      <c r="L46" s="356"/>
    </row>
    <row r="47" spans="1:12" ht="38.25" x14ac:dyDescent="0.25">
      <c r="A47" s="388">
        <v>45</v>
      </c>
      <c r="B47" s="350" t="s">
        <v>299</v>
      </c>
      <c r="C47" s="370" t="s">
        <v>996</v>
      </c>
      <c r="D47" s="401" t="s">
        <v>577</v>
      </c>
      <c r="E47" s="402" t="s">
        <v>302</v>
      </c>
      <c r="F47" s="370" t="s">
        <v>1001</v>
      </c>
      <c r="G47" s="370" t="s">
        <v>1002</v>
      </c>
      <c r="H47" s="370" t="s">
        <v>1003</v>
      </c>
      <c r="I47" s="372" t="s">
        <v>1004</v>
      </c>
      <c r="J47" s="389">
        <v>3600</v>
      </c>
      <c r="K47" s="356"/>
      <c r="L47" s="356"/>
    </row>
    <row r="48" spans="1:12" ht="25.5" x14ac:dyDescent="0.25">
      <c r="A48" s="388">
        <v>46</v>
      </c>
      <c r="B48" s="350" t="s">
        <v>299</v>
      </c>
      <c r="C48" s="370" t="s">
        <v>1005</v>
      </c>
      <c r="D48" s="401" t="s">
        <v>577</v>
      </c>
      <c r="E48" s="402" t="s">
        <v>302</v>
      </c>
      <c r="F48" s="370" t="s">
        <v>1006</v>
      </c>
      <c r="G48" s="370" t="s">
        <v>1007</v>
      </c>
      <c r="H48" s="370" t="s">
        <v>1008</v>
      </c>
      <c r="I48" s="372" t="s">
        <v>1009</v>
      </c>
      <c r="J48" s="389">
        <v>240</v>
      </c>
      <c r="K48" s="356"/>
      <c r="L48" s="356"/>
    </row>
    <row r="49" spans="1:12" ht="25.5" x14ac:dyDescent="0.25">
      <c r="A49" s="388">
        <v>47</v>
      </c>
      <c r="B49" s="350" t="s">
        <v>299</v>
      </c>
      <c r="C49" s="370" t="s">
        <v>1206</v>
      </c>
      <c r="D49" s="401" t="s">
        <v>577</v>
      </c>
      <c r="E49" s="402" t="s">
        <v>302</v>
      </c>
      <c r="F49" s="370" t="s">
        <v>1010</v>
      </c>
      <c r="G49" s="370" t="s">
        <v>1011</v>
      </c>
      <c r="H49" s="370" t="s">
        <v>1012</v>
      </c>
      <c r="I49" s="391" t="s">
        <v>1013</v>
      </c>
      <c r="J49" s="389">
        <v>7740</v>
      </c>
      <c r="K49" s="356"/>
      <c r="L49" s="356"/>
    </row>
    <row r="50" spans="1:12" ht="25.5" x14ac:dyDescent="0.25">
      <c r="A50" s="388">
        <v>48</v>
      </c>
      <c r="B50" s="350" t="s">
        <v>299</v>
      </c>
      <c r="C50" s="370" t="s">
        <v>751</v>
      </c>
      <c r="D50" s="401" t="s">
        <v>577</v>
      </c>
      <c r="E50" s="402" t="s">
        <v>302</v>
      </c>
      <c r="F50" s="370" t="s">
        <v>1014</v>
      </c>
      <c r="G50" s="370" t="s">
        <v>1015</v>
      </c>
      <c r="H50" s="370" t="s">
        <v>1016</v>
      </c>
      <c r="I50" s="391" t="s">
        <v>1017</v>
      </c>
      <c r="J50" s="389">
        <v>3300</v>
      </c>
      <c r="K50" s="356"/>
      <c r="L50" s="356"/>
    </row>
    <row r="51" spans="1:12" ht="25.5" x14ac:dyDescent="0.25">
      <c r="A51" s="388">
        <v>49</v>
      </c>
      <c r="B51" s="350" t="s">
        <v>299</v>
      </c>
      <c r="C51" s="370" t="s">
        <v>1206</v>
      </c>
      <c r="D51" s="401" t="s">
        <v>577</v>
      </c>
      <c r="E51" s="402" t="s">
        <v>302</v>
      </c>
      <c r="F51" s="370" t="s">
        <v>1018</v>
      </c>
      <c r="G51" s="370" t="s">
        <v>1011</v>
      </c>
      <c r="H51" s="370" t="s">
        <v>1019</v>
      </c>
      <c r="I51" s="391" t="s">
        <v>1020</v>
      </c>
      <c r="J51" s="389">
        <v>116400</v>
      </c>
      <c r="K51" s="356"/>
      <c r="L51" s="356"/>
    </row>
    <row r="52" spans="1:12" ht="25.5" x14ac:dyDescent="0.25">
      <c r="A52" s="388">
        <v>50</v>
      </c>
      <c r="B52" s="350" t="s">
        <v>299</v>
      </c>
      <c r="C52" s="380" t="s">
        <v>906</v>
      </c>
      <c r="D52" s="401" t="s">
        <v>577</v>
      </c>
      <c r="E52" s="402" t="s">
        <v>302</v>
      </c>
      <c r="F52" s="380" t="s">
        <v>1021</v>
      </c>
      <c r="G52" s="380" t="s">
        <v>1022</v>
      </c>
      <c r="H52" s="380" t="s">
        <v>1023</v>
      </c>
      <c r="I52" s="392" t="s">
        <v>1024</v>
      </c>
      <c r="J52" s="393">
        <v>1260</v>
      </c>
      <c r="K52" s="356"/>
      <c r="L52" s="356"/>
    </row>
    <row r="53" spans="1:12" ht="38.25" x14ac:dyDescent="0.25">
      <c r="A53" s="388">
        <v>51</v>
      </c>
      <c r="B53" s="350" t="s">
        <v>299</v>
      </c>
      <c r="C53" s="394" t="s">
        <v>958</v>
      </c>
      <c r="D53" s="401" t="s">
        <v>577</v>
      </c>
      <c r="E53" s="402" t="s">
        <v>302</v>
      </c>
      <c r="F53" s="356" t="s">
        <v>1025</v>
      </c>
      <c r="G53" s="394" t="s">
        <v>1026</v>
      </c>
      <c r="H53" s="394" t="s">
        <v>1027</v>
      </c>
      <c r="I53" s="395" t="s">
        <v>1028</v>
      </c>
      <c r="J53" s="396">
        <v>2400</v>
      </c>
      <c r="K53" s="356"/>
      <c r="L53" s="356"/>
    </row>
    <row r="54" spans="1:12" ht="38.25" x14ac:dyDescent="0.25">
      <c r="A54" s="388">
        <v>52</v>
      </c>
      <c r="B54" s="350" t="s">
        <v>299</v>
      </c>
      <c r="C54" s="394" t="s">
        <v>1029</v>
      </c>
      <c r="D54" s="401" t="s">
        <v>577</v>
      </c>
      <c r="E54" s="402" t="s">
        <v>302</v>
      </c>
      <c r="F54" s="394" t="s">
        <v>1030</v>
      </c>
      <c r="G54" s="394" t="s">
        <v>1031</v>
      </c>
      <c r="H54" s="394" t="s">
        <v>1032</v>
      </c>
      <c r="I54" s="395" t="s">
        <v>1033</v>
      </c>
      <c r="J54" s="397">
        <v>2000</v>
      </c>
      <c r="K54" s="356"/>
      <c r="L54" s="356"/>
    </row>
    <row r="55" spans="1:12" ht="25.5" x14ac:dyDescent="0.25">
      <c r="A55" s="388">
        <v>53</v>
      </c>
      <c r="B55" s="350" t="s">
        <v>299</v>
      </c>
      <c r="C55" s="394" t="s">
        <v>687</v>
      </c>
      <c r="D55" s="401" t="s">
        <v>577</v>
      </c>
      <c r="E55" s="402" t="s">
        <v>302</v>
      </c>
      <c r="F55" s="356" t="s">
        <v>1034</v>
      </c>
      <c r="G55" s="394" t="s">
        <v>1031</v>
      </c>
      <c r="H55" s="394" t="s">
        <v>1035</v>
      </c>
      <c r="I55" s="395" t="s">
        <v>1036</v>
      </c>
      <c r="J55" s="396">
        <v>1980</v>
      </c>
      <c r="K55" s="356"/>
      <c r="L55" s="356"/>
    </row>
    <row r="56" spans="1:12" ht="25.5" x14ac:dyDescent="0.25">
      <c r="A56" s="388">
        <v>54</v>
      </c>
      <c r="B56" s="350" t="s">
        <v>299</v>
      </c>
      <c r="C56" s="394" t="s">
        <v>1037</v>
      </c>
      <c r="D56" s="401" t="s">
        <v>577</v>
      </c>
      <c r="E56" s="402" t="s">
        <v>302</v>
      </c>
      <c r="F56" s="394" t="s">
        <v>1038</v>
      </c>
      <c r="G56" s="394" t="s">
        <v>1031</v>
      </c>
      <c r="H56" s="394" t="s">
        <v>1039</v>
      </c>
      <c r="I56" s="395" t="s">
        <v>1040</v>
      </c>
      <c r="J56" s="397">
        <v>1140</v>
      </c>
      <c r="K56" s="356"/>
      <c r="L56" s="356"/>
    </row>
    <row r="57" spans="1:12" ht="25.5" x14ac:dyDescent="0.25">
      <c r="A57" s="388">
        <v>55</v>
      </c>
      <c r="B57" s="350" t="s">
        <v>299</v>
      </c>
      <c r="C57" s="394" t="s">
        <v>1041</v>
      </c>
      <c r="D57" s="401" t="s">
        <v>577</v>
      </c>
      <c r="E57" s="402" t="s">
        <v>302</v>
      </c>
      <c r="F57" s="356" t="s">
        <v>1042</v>
      </c>
      <c r="G57" s="394" t="s">
        <v>1031</v>
      </c>
      <c r="H57" s="394" t="s">
        <v>1043</v>
      </c>
      <c r="I57" s="395" t="s">
        <v>1044</v>
      </c>
      <c r="J57" s="396">
        <v>1650</v>
      </c>
      <c r="K57" s="356"/>
      <c r="L57" s="356"/>
    </row>
    <row r="58" spans="1:12" ht="38.25" x14ac:dyDescent="0.25">
      <c r="A58" s="388">
        <v>56</v>
      </c>
      <c r="B58" s="350" t="s">
        <v>299</v>
      </c>
      <c r="C58" s="394" t="s">
        <v>1045</v>
      </c>
      <c r="D58" s="401" t="s">
        <v>577</v>
      </c>
      <c r="E58" s="402" t="s">
        <v>302</v>
      </c>
      <c r="F58" s="394" t="s">
        <v>1046</v>
      </c>
      <c r="G58" s="394" t="s">
        <v>1047</v>
      </c>
      <c r="H58" s="394" t="s">
        <v>1048</v>
      </c>
      <c r="I58" s="395" t="s">
        <v>1049</v>
      </c>
      <c r="J58" s="397">
        <v>18900</v>
      </c>
      <c r="K58" s="356"/>
      <c r="L58" s="356"/>
    </row>
    <row r="59" spans="1:12" ht="38.25" x14ac:dyDescent="0.25">
      <c r="A59" s="388">
        <v>57</v>
      </c>
      <c r="B59" s="350" t="s">
        <v>299</v>
      </c>
      <c r="C59" s="356" t="s">
        <v>1050</v>
      </c>
      <c r="D59" s="401" t="s">
        <v>577</v>
      </c>
      <c r="E59" s="402" t="s">
        <v>302</v>
      </c>
      <c r="F59" s="394" t="s">
        <v>1051</v>
      </c>
      <c r="G59" s="394" t="s">
        <v>1047</v>
      </c>
      <c r="H59" s="381" t="s">
        <v>1052</v>
      </c>
      <c r="I59" s="398" t="s">
        <v>1053</v>
      </c>
      <c r="J59" s="397">
        <v>2400</v>
      </c>
      <c r="K59" s="356"/>
      <c r="L59" s="356"/>
    </row>
    <row r="60" spans="1:12" ht="38.25" x14ac:dyDescent="0.25">
      <c r="A60" s="388">
        <v>58</v>
      </c>
      <c r="B60" s="350" t="s">
        <v>299</v>
      </c>
      <c r="C60" s="356" t="s">
        <v>1045</v>
      </c>
      <c r="D60" s="401" t="s">
        <v>577</v>
      </c>
      <c r="E60" s="402" t="s">
        <v>302</v>
      </c>
      <c r="F60" s="394" t="s">
        <v>1054</v>
      </c>
      <c r="G60" s="394" t="s">
        <v>1047</v>
      </c>
      <c r="H60" s="356" t="s">
        <v>1055</v>
      </c>
      <c r="I60" s="398" t="s">
        <v>1056</v>
      </c>
      <c r="J60" s="397">
        <v>6108</v>
      </c>
      <c r="K60" s="356"/>
      <c r="L60" s="356"/>
    </row>
    <row r="61" spans="1:12" ht="38.25" x14ac:dyDescent="0.25">
      <c r="A61" s="388">
        <v>59</v>
      </c>
      <c r="B61" s="350" t="s">
        <v>299</v>
      </c>
      <c r="C61" s="356" t="s">
        <v>1057</v>
      </c>
      <c r="D61" s="401" t="s">
        <v>577</v>
      </c>
      <c r="E61" s="402" t="s">
        <v>302</v>
      </c>
      <c r="F61" s="394" t="s">
        <v>1058</v>
      </c>
      <c r="G61" s="394" t="s">
        <v>407</v>
      </c>
      <c r="H61" s="356" t="s">
        <v>1059</v>
      </c>
      <c r="I61" s="398" t="s">
        <v>1060</v>
      </c>
      <c r="J61" s="397">
        <v>1200</v>
      </c>
      <c r="K61" s="356"/>
      <c r="L61" s="356"/>
    </row>
    <row r="62" spans="1:12" ht="25.5" x14ac:dyDescent="0.25">
      <c r="A62" s="388">
        <v>60</v>
      </c>
      <c r="B62" s="350" t="s">
        <v>299</v>
      </c>
      <c r="C62" s="356" t="s">
        <v>1061</v>
      </c>
      <c r="D62" s="401" t="s">
        <v>577</v>
      </c>
      <c r="E62" s="402" t="s">
        <v>302</v>
      </c>
      <c r="F62" s="394" t="s">
        <v>1062</v>
      </c>
      <c r="G62" s="394" t="s">
        <v>1063</v>
      </c>
      <c r="H62" s="381" t="s">
        <v>1064</v>
      </c>
      <c r="I62" s="398" t="s">
        <v>1065</v>
      </c>
      <c r="J62" s="397">
        <v>25200</v>
      </c>
      <c r="K62" s="356"/>
      <c r="L62" s="356"/>
    </row>
    <row r="63" spans="1:12" ht="38.25" x14ac:dyDescent="0.25">
      <c r="A63" s="388">
        <v>61</v>
      </c>
      <c r="B63" s="350" t="s">
        <v>299</v>
      </c>
      <c r="C63" s="356" t="s">
        <v>1066</v>
      </c>
      <c r="D63" s="403" t="s">
        <v>541</v>
      </c>
      <c r="E63" s="402" t="s">
        <v>302</v>
      </c>
      <c r="F63" s="356" t="s">
        <v>1067</v>
      </c>
      <c r="G63" s="394" t="s">
        <v>1068</v>
      </c>
      <c r="H63" s="381" t="s">
        <v>1069</v>
      </c>
      <c r="I63" s="398" t="s">
        <v>1070</v>
      </c>
      <c r="J63" s="396">
        <v>3000</v>
      </c>
      <c r="K63" s="356"/>
      <c r="L63" s="356"/>
    </row>
    <row r="64" spans="1:12" ht="38.25" x14ac:dyDescent="0.25">
      <c r="A64" s="388">
        <v>62</v>
      </c>
      <c r="B64" s="350" t="s">
        <v>299</v>
      </c>
      <c r="C64" s="356" t="s">
        <v>1206</v>
      </c>
      <c r="D64" s="403" t="s">
        <v>577</v>
      </c>
      <c r="E64" s="402" t="s">
        <v>302</v>
      </c>
      <c r="F64" s="394" t="s">
        <v>812</v>
      </c>
      <c r="G64" s="394" t="s">
        <v>1071</v>
      </c>
      <c r="H64" s="356" t="s">
        <v>813</v>
      </c>
      <c r="I64" s="398" t="s">
        <v>814</v>
      </c>
      <c r="J64" s="397">
        <v>37200</v>
      </c>
      <c r="K64" s="356"/>
      <c r="L64" s="356"/>
    </row>
    <row r="65" spans="1:12" ht="38.25" x14ac:dyDescent="0.25">
      <c r="A65" s="388">
        <v>63</v>
      </c>
      <c r="B65" s="350" t="s">
        <v>299</v>
      </c>
      <c r="C65" s="356" t="s">
        <v>1072</v>
      </c>
      <c r="D65" s="403" t="s">
        <v>577</v>
      </c>
      <c r="E65" s="402" t="s">
        <v>302</v>
      </c>
      <c r="F65" s="394" t="s">
        <v>1073</v>
      </c>
      <c r="G65" s="394" t="s">
        <v>1074</v>
      </c>
      <c r="H65" s="356" t="s">
        <v>1075</v>
      </c>
      <c r="I65" s="398" t="s">
        <v>1076</v>
      </c>
      <c r="J65" s="397">
        <v>2670</v>
      </c>
      <c r="K65" s="356"/>
      <c r="L65" s="356"/>
    </row>
    <row r="66" spans="1:12" ht="38.25" x14ac:dyDescent="0.25">
      <c r="A66" s="388">
        <v>64</v>
      </c>
      <c r="B66" s="350" t="s">
        <v>299</v>
      </c>
      <c r="C66" s="356" t="s">
        <v>1072</v>
      </c>
      <c r="D66" s="403" t="s">
        <v>577</v>
      </c>
      <c r="E66" s="402" t="s">
        <v>302</v>
      </c>
      <c r="F66" s="394" t="s">
        <v>1077</v>
      </c>
      <c r="G66" s="394" t="s">
        <v>1074</v>
      </c>
      <c r="H66" s="356" t="s">
        <v>1078</v>
      </c>
      <c r="I66" s="398" t="s">
        <v>1079</v>
      </c>
      <c r="J66" s="397">
        <v>87</v>
      </c>
      <c r="K66" s="356"/>
      <c r="L66" s="356"/>
    </row>
    <row r="67" spans="1:12" ht="25.5" x14ac:dyDescent="0.25">
      <c r="A67" s="388">
        <v>65</v>
      </c>
      <c r="B67" s="350" t="s">
        <v>299</v>
      </c>
      <c r="C67" s="356" t="s">
        <v>1080</v>
      </c>
      <c r="D67" s="403" t="s">
        <v>577</v>
      </c>
      <c r="E67" s="402" t="s">
        <v>302</v>
      </c>
      <c r="F67" s="394" t="s">
        <v>1081</v>
      </c>
      <c r="G67" s="394" t="s">
        <v>1074</v>
      </c>
      <c r="H67" s="381" t="s">
        <v>1082</v>
      </c>
      <c r="I67" s="398" t="s">
        <v>1083</v>
      </c>
      <c r="J67" s="397">
        <v>1440</v>
      </c>
      <c r="K67" s="356"/>
      <c r="L67" s="356"/>
    </row>
    <row r="68" spans="1:12" ht="38.25" x14ac:dyDescent="0.25">
      <c r="A68" s="388">
        <v>66</v>
      </c>
      <c r="B68" s="350" t="s">
        <v>299</v>
      </c>
      <c r="C68" s="356" t="s">
        <v>1084</v>
      </c>
      <c r="D68" s="403" t="s">
        <v>577</v>
      </c>
      <c r="E68" s="402" t="s">
        <v>302</v>
      </c>
      <c r="F68" s="394" t="s">
        <v>1085</v>
      </c>
      <c r="G68" s="394" t="s">
        <v>1074</v>
      </c>
      <c r="H68" s="356" t="s">
        <v>1086</v>
      </c>
      <c r="I68" s="398" t="s">
        <v>1087</v>
      </c>
      <c r="J68" s="397">
        <v>203</v>
      </c>
      <c r="K68" s="356"/>
      <c r="L68" s="356"/>
    </row>
    <row r="69" spans="1:12" ht="25.5" x14ac:dyDescent="0.25">
      <c r="A69" s="388">
        <v>67</v>
      </c>
      <c r="B69" s="350" t="s">
        <v>299</v>
      </c>
      <c r="C69" s="356" t="s">
        <v>1088</v>
      </c>
      <c r="D69" s="403" t="s">
        <v>577</v>
      </c>
      <c r="E69" s="402" t="s">
        <v>302</v>
      </c>
      <c r="F69" s="394" t="s">
        <v>1089</v>
      </c>
      <c r="G69" s="394" t="s">
        <v>1074</v>
      </c>
      <c r="H69" s="356" t="s">
        <v>1090</v>
      </c>
      <c r="I69" s="399"/>
      <c r="J69" s="397">
        <v>18876</v>
      </c>
      <c r="K69" s="356"/>
      <c r="L69" s="356"/>
    </row>
    <row r="70" spans="1:12" ht="38.25" x14ac:dyDescent="0.25">
      <c r="A70" s="388">
        <v>68</v>
      </c>
      <c r="B70" s="350" t="s">
        <v>299</v>
      </c>
      <c r="C70" s="356" t="s">
        <v>1091</v>
      </c>
      <c r="D70" s="403" t="s">
        <v>577</v>
      </c>
      <c r="E70" s="402" t="s">
        <v>302</v>
      </c>
      <c r="F70" s="394" t="s">
        <v>1092</v>
      </c>
      <c r="G70" s="394" t="s">
        <v>1074</v>
      </c>
      <c r="H70" s="381" t="s">
        <v>1093</v>
      </c>
      <c r="I70" s="398">
        <v>44984</v>
      </c>
      <c r="J70" s="397">
        <v>4200</v>
      </c>
      <c r="K70" s="356"/>
      <c r="L70" s="356"/>
    </row>
    <row r="71" spans="1:12" ht="38.25" x14ac:dyDescent="0.25">
      <c r="A71" s="388">
        <v>69</v>
      </c>
      <c r="B71" s="350" t="s">
        <v>299</v>
      </c>
      <c r="C71" s="356" t="s">
        <v>1094</v>
      </c>
      <c r="D71" s="403" t="s">
        <v>577</v>
      </c>
      <c r="E71" s="402" t="s">
        <v>302</v>
      </c>
      <c r="F71" s="394" t="s">
        <v>1095</v>
      </c>
      <c r="G71" s="394" t="s">
        <v>1074</v>
      </c>
      <c r="H71" s="381" t="s">
        <v>1096</v>
      </c>
      <c r="I71" s="399">
        <v>44978</v>
      </c>
      <c r="J71" s="397">
        <v>3840</v>
      </c>
      <c r="K71" s="356"/>
      <c r="L71" s="356"/>
    </row>
    <row r="72" spans="1:12" ht="38.25" x14ac:dyDescent="0.25">
      <c r="A72" s="388">
        <v>70</v>
      </c>
      <c r="B72" s="350" t="s">
        <v>299</v>
      </c>
      <c r="C72" s="356" t="s">
        <v>1072</v>
      </c>
      <c r="D72" s="403" t="s">
        <v>577</v>
      </c>
      <c r="E72" s="402" t="s">
        <v>302</v>
      </c>
      <c r="F72" s="394" t="s">
        <v>1097</v>
      </c>
      <c r="G72" s="394" t="s">
        <v>1074</v>
      </c>
      <c r="H72" s="381" t="s">
        <v>1098</v>
      </c>
      <c r="I72" s="399">
        <v>44991</v>
      </c>
      <c r="J72" s="397">
        <v>2100</v>
      </c>
      <c r="K72" s="356"/>
      <c r="L72" s="356"/>
    </row>
    <row r="73" spans="1:12" ht="25.5" x14ac:dyDescent="0.25">
      <c r="A73" s="388">
        <v>71</v>
      </c>
      <c r="B73" s="350" t="s">
        <v>299</v>
      </c>
      <c r="C73" s="356" t="s">
        <v>1099</v>
      </c>
      <c r="D73" s="403" t="s">
        <v>577</v>
      </c>
      <c r="E73" s="402" t="s">
        <v>302</v>
      </c>
      <c r="F73" s="394" t="s">
        <v>1100</v>
      </c>
      <c r="G73" s="394" t="s">
        <v>1074</v>
      </c>
      <c r="H73" s="356" t="s">
        <v>1101</v>
      </c>
      <c r="I73" s="399">
        <v>45051</v>
      </c>
      <c r="J73" s="397">
        <v>4290</v>
      </c>
      <c r="K73" s="356"/>
      <c r="L73" s="356"/>
    </row>
    <row r="74" spans="1:12" ht="25.5" x14ac:dyDescent="0.25">
      <c r="A74" s="388">
        <v>72</v>
      </c>
      <c r="B74" s="350" t="s">
        <v>299</v>
      </c>
      <c r="C74" s="356" t="s">
        <v>1102</v>
      </c>
      <c r="D74" s="403" t="s">
        <v>577</v>
      </c>
      <c r="E74" s="402" t="s">
        <v>302</v>
      </c>
      <c r="F74" s="394" t="s">
        <v>1103</v>
      </c>
      <c r="G74" s="394" t="s">
        <v>1074</v>
      </c>
      <c r="H74" s="356" t="s">
        <v>1104</v>
      </c>
      <c r="I74" s="399">
        <v>45045</v>
      </c>
      <c r="J74" s="397">
        <v>2305</v>
      </c>
      <c r="K74" s="356"/>
      <c r="L74" s="356"/>
    </row>
    <row r="75" spans="1:12" ht="25.5" x14ac:dyDescent="0.25">
      <c r="A75" s="388">
        <v>73</v>
      </c>
      <c r="B75" s="350" t="s">
        <v>299</v>
      </c>
      <c r="C75" s="356" t="s">
        <v>746</v>
      </c>
      <c r="D75" s="403" t="s">
        <v>577</v>
      </c>
      <c r="E75" s="402" t="s">
        <v>302</v>
      </c>
      <c r="F75" s="394" t="s">
        <v>1105</v>
      </c>
      <c r="G75" s="394" t="s">
        <v>1074</v>
      </c>
      <c r="H75" s="381" t="s">
        <v>1106</v>
      </c>
      <c r="I75" s="398" t="s">
        <v>1107</v>
      </c>
      <c r="J75" s="397">
        <v>21840</v>
      </c>
      <c r="K75" s="356"/>
      <c r="L75" s="356"/>
    </row>
    <row r="76" spans="1:12" ht="51" x14ac:dyDescent="0.25">
      <c r="A76" s="388">
        <v>74</v>
      </c>
      <c r="B76" s="350" t="s">
        <v>299</v>
      </c>
      <c r="C76" s="356" t="s">
        <v>1108</v>
      </c>
      <c r="D76" s="403" t="s">
        <v>577</v>
      </c>
      <c r="E76" s="402" t="s">
        <v>302</v>
      </c>
      <c r="F76" s="394" t="s">
        <v>1109</v>
      </c>
      <c r="G76" s="394" t="s">
        <v>1074</v>
      </c>
      <c r="H76" s="381" t="s">
        <v>1110</v>
      </c>
      <c r="I76" s="399">
        <v>45016</v>
      </c>
      <c r="J76" s="397">
        <v>1650</v>
      </c>
      <c r="K76" s="356"/>
      <c r="L76" s="356"/>
    </row>
    <row r="77" spans="1:12" ht="38.25" x14ac:dyDescent="0.25">
      <c r="A77" s="388">
        <v>75</v>
      </c>
      <c r="B77" s="350" t="s">
        <v>299</v>
      </c>
      <c r="C77" s="356" t="s">
        <v>1111</v>
      </c>
      <c r="D77" s="403" t="s">
        <v>577</v>
      </c>
      <c r="E77" s="402" t="s">
        <v>302</v>
      </c>
      <c r="F77" s="394" t="s">
        <v>1112</v>
      </c>
      <c r="G77" s="394" t="s">
        <v>1074</v>
      </c>
      <c r="H77" s="381" t="s">
        <v>1113</v>
      </c>
      <c r="I77" s="399">
        <v>45009</v>
      </c>
      <c r="J77" s="397">
        <v>450</v>
      </c>
      <c r="K77" s="356"/>
      <c r="L77" s="356"/>
    </row>
    <row r="78" spans="1:12" ht="38.25" x14ac:dyDescent="0.25">
      <c r="A78" s="388">
        <v>76</v>
      </c>
      <c r="B78" s="350" t="s">
        <v>299</v>
      </c>
      <c r="C78" s="356" t="s">
        <v>1114</v>
      </c>
      <c r="D78" s="403" t="s">
        <v>577</v>
      </c>
      <c r="E78" s="402" t="s">
        <v>302</v>
      </c>
      <c r="F78" s="394" t="s">
        <v>1115</v>
      </c>
      <c r="G78" s="394" t="s">
        <v>1074</v>
      </c>
      <c r="H78" s="381" t="s">
        <v>1116</v>
      </c>
      <c r="I78" s="399">
        <v>45030</v>
      </c>
      <c r="J78" s="397">
        <v>1440</v>
      </c>
      <c r="K78" s="356"/>
      <c r="L78" s="356"/>
    </row>
    <row r="79" spans="1:12" ht="51" x14ac:dyDescent="0.25">
      <c r="A79" s="388">
        <v>77</v>
      </c>
      <c r="B79" s="350" t="s">
        <v>299</v>
      </c>
      <c r="C79" s="356" t="s">
        <v>616</v>
      </c>
      <c r="D79" s="403" t="s">
        <v>577</v>
      </c>
      <c r="E79" s="402" t="s">
        <v>302</v>
      </c>
      <c r="F79" s="394" t="s">
        <v>1117</v>
      </c>
      <c r="G79" s="394" t="s">
        <v>1074</v>
      </c>
      <c r="H79" s="381" t="s">
        <v>1202</v>
      </c>
      <c r="I79" s="399">
        <v>45030</v>
      </c>
      <c r="J79" s="397">
        <v>3600</v>
      </c>
      <c r="K79" s="356"/>
      <c r="L79" s="356"/>
    </row>
    <row r="80" spans="1:12" ht="38.25" x14ac:dyDescent="0.25">
      <c r="A80" s="388">
        <v>78</v>
      </c>
      <c r="B80" s="350" t="s">
        <v>299</v>
      </c>
      <c r="C80" s="356" t="s">
        <v>1118</v>
      </c>
      <c r="D80" s="403" t="s">
        <v>577</v>
      </c>
      <c r="E80" s="402" t="s">
        <v>302</v>
      </c>
      <c r="F80" s="394" t="s">
        <v>1119</v>
      </c>
      <c r="G80" s="394" t="s">
        <v>1074</v>
      </c>
      <c r="H80" s="381" t="s">
        <v>1120</v>
      </c>
      <c r="I80" s="399">
        <v>45033</v>
      </c>
      <c r="J80" s="397">
        <v>1400</v>
      </c>
      <c r="K80" s="356"/>
      <c r="L80" s="356"/>
    </row>
    <row r="81" spans="1:12" ht="38.25" x14ac:dyDescent="0.25">
      <c r="A81" s="388">
        <v>79</v>
      </c>
      <c r="B81" s="350" t="s">
        <v>299</v>
      </c>
      <c r="C81" s="356" t="s">
        <v>1121</v>
      </c>
      <c r="D81" s="403" t="s">
        <v>577</v>
      </c>
      <c r="E81" s="402" t="s">
        <v>302</v>
      </c>
      <c r="F81" s="394" t="s">
        <v>1122</v>
      </c>
      <c r="G81" s="394" t="s">
        <v>1074</v>
      </c>
      <c r="H81" s="356" t="s">
        <v>1123</v>
      </c>
      <c r="I81" s="399">
        <v>45030</v>
      </c>
      <c r="J81" s="397">
        <v>960</v>
      </c>
      <c r="K81" s="356"/>
      <c r="L81" s="356"/>
    </row>
    <row r="82" spans="1:12" ht="25.5" x14ac:dyDescent="0.25">
      <c r="A82" s="388">
        <v>80</v>
      </c>
      <c r="B82" s="350" t="s">
        <v>299</v>
      </c>
      <c r="C82" s="356" t="s">
        <v>616</v>
      </c>
      <c r="D82" s="403" t="s">
        <v>577</v>
      </c>
      <c r="E82" s="402" t="s">
        <v>302</v>
      </c>
      <c r="F82" s="394" t="s">
        <v>1124</v>
      </c>
      <c r="G82" s="394" t="s">
        <v>1074</v>
      </c>
      <c r="H82" s="356" t="s">
        <v>1203</v>
      </c>
      <c r="I82" s="399">
        <v>45030</v>
      </c>
      <c r="J82" s="397">
        <v>4116</v>
      </c>
      <c r="K82" s="356"/>
      <c r="L82" s="356"/>
    </row>
    <row r="83" spans="1:12" ht="25.5" x14ac:dyDescent="0.25">
      <c r="A83" s="388">
        <v>81</v>
      </c>
      <c r="B83" s="350" t="s">
        <v>299</v>
      </c>
      <c r="C83" s="356" t="s">
        <v>616</v>
      </c>
      <c r="D83" s="403" t="s">
        <v>577</v>
      </c>
      <c r="E83" s="402" t="s">
        <v>302</v>
      </c>
      <c r="F83" s="394" t="s">
        <v>1125</v>
      </c>
      <c r="G83" s="394" t="s">
        <v>1074</v>
      </c>
      <c r="H83" s="356" t="s">
        <v>1126</v>
      </c>
      <c r="I83" s="399">
        <v>45048</v>
      </c>
      <c r="J83" s="397">
        <v>1560</v>
      </c>
      <c r="K83" s="356"/>
      <c r="L83" s="356"/>
    </row>
    <row r="84" spans="1:12" ht="25.5" x14ac:dyDescent="0.25">
      <c r="A84" s="388">
        <v>82</v>
      </c>
      <c r="B84" s="350" t="s">
        <v>299</v>
      </c>
      <c r="C84" s="356" t="s">
        <v>1127</v>
      </c>
      <c r="D84" s="403" t="s">
        <v>577</v>
      </c>
      <c r="E84" s="402" t="s">
        <v>302</v>
      </c>
      <c r="F84" s="394" t="s">
        <v>1128</v>
      </c>
      <c r="G84" s="394" t="s">
        <v>1074</v>
      </c>
      <c r="H84" s="381" t="s">
        <v>1129</v>
      </c>
      <c r="I84" s="399">
        <v>45048</v>
      </c>
      <c r="J84" s="397">
        <v>750</v>
      </c>
      <c r="K84" s="356"/>
      <c r="L84" s="356"/>
    </row>
    <row r="85" spans="1:12" ht="25.5" x14ac:dyDescent="0.25">
      <c r="A85" s="388">
        <v>83</v>
      </c>
      <c r="B85" s="350" t="s">
        <v>299</v>
      </c>
      <c r="C85" s="356" t="s">
        <v>1127</v>
      </c>
      <c r="D85" s="403" t="s">
        <v>577</v>
      </c>
      <c r="E85" s="402" t="s">
        <v>302</v>
      </c>
      <c r="F85" s="394" t="s">
        <v>1130</v>
      </c>
      <c r="G85" s="394" t="s">
        <v>1074</v>
      </c>
      <c r="H85" s="381" t="s">
        <v>1131</v>
      </c>
      <c r="I85" s="399">
        <v>45048</v>
      </c>
      <c r="J85" s="397">
        <v>1200</v>
      </c>
      <c r="K85" s="356"/>
      <c r="L85" s="356"/>
    </row>
    <row r="86" spans="1:12" ht="38.25" x14ac:dyDescent="0.25">
      <c r="A86" s="388">
        <v>84</v>
      </c>
      <c r="B86" s="350" t="s">
        <v>299</v>
      </c>
      <c r="C86" s="356" t="s">
        <v>616</v>
      </c>
      <c r="D86" s="403" t="s">
        <v>577</v>
      </c>
      <c r="E86" s="402" t="s">
        <v>302</v>
      </c>
      <c r="F86" s="394" t="s">
        <v>1132</v>
      </c>
      <c r="G86" s="394" t="s">
        <v>1074</v>
      </c>
      <c r="H86" s="381" t="s">
        <v>1204</v>
      </c>
      <c r="I86" s="399">
        <v>45068</v>
      </c>
      <c r="J86" s="397">
        <v>2980</v>
      </c>
      <c r="K86" s="356"/>
      <c r="L86" s="356"/>
    </row>
    <row r="87" spans="1:12" ht="25.5" x14ac:dyDescent="0.25">
      <c r="A87" s="388">
        <v>85</v>
      </c>
      <c r="B87" s="350" t="s">
        <v>299</v>
      </c>
      <c r="C87" s="356" t="s">
        <v>1133</v>
      </c>
      <c r="D87" s="403" t="s">
        <v>577</v>
      </c>
      <c r="E87" s="402" t="s">
        <v>302</v>
      </c>
      <c r="F87" s="394" t="s">
        <v>1134</v>
      </c>
      <c r="G87" s="394" t="s">
        <v>1074</v>
      </c>
      <c r="H87" s="356" t="s">
        <v>1135</v>
      </c>
      <c r="I87" s="399">
        <v>45061</v>
      </c>
      <c r="J87" s="397">
        <v>18480</v>
      </c>
      <c r="K87" s="356"/>
      <c r="L87" s="356"/>
    </row>
    <row r="88" spans="1:12" ht="38.25" x14ac:dyDescent="0.25">
      <c r="A88" s="388">
        <v>86</v>
      </c>
      <c r="B88" s="350" t="s">
        <v>299</v>
      </c>
      <c r="C88" s="356" t="s">
        <v>1136</v>
      </c>
      <c r="D88" s="403" t="s">
        <v>577</v>
      </c>
      <c r="E88" s="402" t="s">
        <v>302</v>
      </c>
      <c r="F88" s="394" t="s">
        <v>1137</v>
      </c>
      <c r="G88" s="394" t="s">
        <v>1074</v>
      </c>
      <c r="H88" s="381" t="s">
        <v>1205</v>
      </c>
      <c r="I88" s="399">
        <v>45068</v>
      </c>
      <c r="J88" s="397">
        <v>2270</v>
      </c>
      <c r="K88" s="356"/>
      <c r="L88" s="356"/>
    </row>
    <row r="89" spans="1:12" ht="25.5" x14ac:dyDescent="0.25">
      <c r="A89" s="388">
        <v>87</v>
      </c>
      <c r="B89" s="350" t="s">
        <v>299</v>
      </c>
      <c r="C89" s="356" t="s">
        <v>616</v>
      </c>
      <c r="D89" s="403" t="s">
        <v>577</v>
      </c>
      <c r="E89" s="402" t="s">
        <v>302</v>
      </c>
      <c r="F89" s="394" t="s">
        <v>1138</v>
      </c>
      <c r="G89" s="394" t="s">
        <v>1074</v>
      </c>
      <c r="H89" s="356" t="s">
        <v>1139</v>
      </c>
      <c r="I89" s="398" t="s">
        <v>1140</v>
      </c>
      <c r="J89" s="397">
        <v>6240</v>
      </c>
      <c r="K89" s="356"/>
      <c r="L89" s="356"/>
    </row>
    <row r="90" spans="1:12" ht="25.5" x14ac:dyDescent="0.25">
      <c r="A90" s="388">
        <v>88</v>
      </c>
      <c r="B90" s="350" t="s">
        <v>299</v>
      </c>
      <c r="C90" s="356" t="s">
        <v>1141</v>
      </c>
      <c r="D90" s="403" t="s">
        <v>577</v>
      </c>
      <c r="E90" s="402" t="s">
        <v>302</v>
      </c>
      <c r="F90" s="394" t="s">
        <v>1142</v>
      </c>
      <c r="G90" s="394" t="s">
        <v>1074</v>
      </c>
      <c r="H90" s="381" t="s">
        <v>1143</v>
      </c>
      <c r="I90" s="399">
        <v>45091</v>
      </c>
      <c r="J90" s="397">
        <v>207600</v>
      </c>
      <c r="K90" s="356"/>
      <c r="L90" s="356"/>
    </row>
    <row r="91" spans="1:12" ht="38.25" x14ac:dyDescent="0.25">
      <c r="A91" s="388">
        <v>89</v>
      </c>
      <c r="B91" s="350" t="s">
        <v>299</v>
      </c>
      <c r="C91" s="356" t="s">
        <v>1144</v>
      </c>
      <c r="D91" s="403" t="s">
        <v>577</v>
      </c>
      <c r="E91" s="402" t="s">
        <v>302</v>
      </c>
      <c r="F91" s="394" t="s">
        <v>1145</v>
      </c>
      <c r="G91" s="394" t="s">
        <v>1074</v>
      </c>
      <c r="H91" s="381" t="s">
        <v>1146</v>
      </c>
      <c r="I91" s="398" t="s">
        <v>1147</v>
      </c>
      <c r="J91" s="397">
        <v>2400</v>
      </c>
      <c r="K91" s="356"/>
      <c r="L91" s="356"/>
    </row>
    <row r="92" spans="1:12" ht="38.25" x14ac:dyDescent="0.25">
      <c r="A92" s="388">
        <v>90</v>
      </c>
      <c r="B92" s="350" t="s">
        <v>299</v>
      </c>
      <c r="C92" s="356" t="s">
        <v>746</v>
      </c>
      <c r="D92" s="403" t="s">
        <v>577</v>
      </c>
      <c r="E92" s="402" t="s">
        <v>302</v>
      </c>
      <c r="F92" s="394" t="s">
        <v>1148</v>
      </c>
      <c r="G92" s="394" t="s">
        <v>1074</v>
      </c>
      <c r="H92" s="381" t="s">
        <v>1149</v>
      </c>
      <c r="I92" s="398" t="s">
        <v>1150</v>
      </c>
      <c r="J92" s="397">
        <v>30720</v>
      </c>
      <c r="K92" s="356"/>
      <c r="L92" s="356"/>
    </row>
    <row r="93" spans="1:12" ht="25.5" x14ac:dyDescent="0.25">
      <c r="A93" s="388">
        <v>91</v>
      </c>
      <c r="B93" s="350" t="s">
        <v>299</v>
      </c>
      <c r="C93" s="356" t="s">
        <v>1151</v>
      </c>
      <c r="D93" s="403" t="s">
        <v>577</v>
      </c>
      <c r="E93" s="402" t="s">
        <v>302</v>
      </c>
      <c r="F93" s="394" t="s">
        <v>1152</v>
      </c>
      <c r="G93" s="394" t="s">
        <v>1074</v>
      </c>
      <c r="H93" s="356" t="s">
        <v>1153</v>
      </c>
      <c r="I93" s="398" t="s">
        <v>1154</v>
      </c>
      <c r="J93" s="397">
        <v>3360</v>
      </c>
      <c r="K93" s="356"/>
      <c r="L93" s="356"/>
    </row>
    <row r="94" spans="1:12" ht="38.25" x14ac:dyDescent="0.25">
      <c r="A94" s="388">
        <v>92</v>
      </c>
      <c r="B94" s="350" t="s">
        <v>299</v>
      </c>
      <c r="C94" s="356" t="s">
        <v>1091</v>
      </c>
      <c r="D94" s="403" t="s">
        <v>577</v>
      </c>
      <c r="E94" s="402" t="s">
        <v>302</v>
      </c>
      <c r="F94" s="394" t="s">
        <v>1155</v>
      </c>
      <c r="G94" s="394" t="s">
        <v>1074</v>
      </c>
      <c r="H94" s="381" t="s">
        <v>1156</v>
      </c>
      <c r="I94" s="399">
        <v>45140</v>
      </c>
      <c r="J94" s="397">
        <v>2310</v>
      </c>
      <c r="K94" s="356"/>
      <c r="L94" s="356"/>
    </row>
    <row r="95" spans="1:12" ht="25.5" x14ac:dyDescent="0.25">
      <c r="A95" s="388">
        <v>93</v>
      </c>
      <c r="B95" s="350" t="s">
        <v>299</v>
      </c>
      <c r="C95" s="356" t="s">
        <v>1157</v>
      </c>
      <c r="D95" s="403" t="s">
        <v>577</v>
      </c>
      <c r="E95" s="402" t="s">
        <v>302</v>
      </c>
      <c r="F95" s="394" t="s">
        <v>1158</v>
      </c>
      <c r="G95" s="394" t="s">
        <v>1074</v>
      </c>
      <c r="H95" s="381" t="s">
        <v>1159</v>
      </c>
      <c r="I95" s="398" t="s">
        <v>1160</v>
      </c>
      <c r="J95" s="397">
        <v>11520</v>
      </c>
      <c r="K95" s="356"/>
      <c r="L95" s="356"/>
    </row>
    <row r="96" spans="1:12" ht="38.25" x14ac:dyDescent="0.25">
      <c r="A96" s="388">
        <v>94</v>
      </c>
      <c r="B96" s="350" t="s">
        <v>299</v>
      </c>
      <c r="C96" s="356" t="s">
        <v>616</v>
      </c>
      <c r="D96" s="403" t="s">
        <v>577</v>
      </c>
      <c r="E96" s="402" t="s">
        <v>302</v>
      </c>
      <c r="F96" s="356" t="s">
        <v>1161</v>
      </c>
      <c r="G96" s="394" t="s">
        <v>1074</v>
      </c>
      <c r="H96" s="381" t="s">
        <v>1162</v>
      </c>
      <c r="I96" s="399">
        <v>45173</v>
      </c>
      <c r="J96" s="396">
        <v>2500</v>
      </c>
      <c r="K96" s="356"/>
      <c r="L96" s="356"/>
    </row>
    <row r="97" spans="1:12" ht="25.5" x14ac:dyDescent="0.25">
      <c r="A97" s="388">
        <v>95</v>
      </c>
      <c r="B97" s="350" t="s">
        <v>299</v>
      </c>
      <c r="C97" s="356" t="s">
        <v>1163</v>
      </c>
      <c r="D97" s="403" t="s">
        <v>577</v>
      </c>
      <c r="E97" s="402" t="s">
        <v>302</v>
      </c>
      <c r="F97" s="394" t="s">
        <v>1164</v>
      </c>
      <c r="G97" s="394" t="s">
        <v>1074</v>
      </c>
      <c r="H97" s="381" t="s">
        <v>1165</v>
      </c>
      <c r="I97" s="398" t="s">
        <v>1166</v>
      </c>
      <c r="J97" s="397">
        <v>54000</v>
      </c>
      <c r="K97" s="356"/>
      <c r="L97" s="356"/>
    </row>
    <row r="98" spans="1:12" ht="38.25" x14ac:dyDescent="0.25">
      <c r="A98" s="388">
        <v>96</v>
      </c>
      <c r="B98" s="350" t="s">
        <v>299</v>
      </c>
      <c r="C98" s="356" t="s">
        <v>1167</v>
      </c>
      <c r="D98" s="403" t="s">
        <v>577</v>
      </c>
      <c r="E98" s="402" t="s">
        <v>302</v>
      </c>
      <c r="F98" s="394" t="s">
        <v>1168</v>
      </c>
      <c r="G98" s="394" t="s">
        <v>1074</v>
      </c>
      <c r="H98" s="381" t="s">
        <v>1169</v>
      </c>
      <c r="I98" s="398" t="s">
        <v>1170</v>
      </c>
      <c r="J98" s="397">
        <v>5940</v>
      </c>
      <c r="K98" s="356"/>
      <c r="L98" s="356"/>
    </row>
    <row r="99" spans="1:12" ht="25.5" x14ac:dyDescent="0.25">
      <c r="A99" s="388">
        <v>97</v>
      </c>
      <c r="B99" s="350" t="s">
        <v>299</v>
      </c>
      <c r="C99" s="356" t="s">
        <v>1171</v>
      </c>
      <c r="D99" s="403" t="s">
        <v>577</v>
      </c>
      <c r="E99" s="402" t="s">
        <v>302</v>
      </c>
      <c r="F99" s="394" t="s">
        <v>1172</v>
      </c>
      <c r="G99" s="394" t="s">
        <v>1074</v>
      </c>
      <c r="H99" s="356" t="s">
        <v>1048</v>
      </c>
      <c r="I99" s="399">
        <v>45177</v>
      </c>
      <c r="J99" s="397">
        <v>1140</v>
      </c>
      <c r="K99" s="356"/>
      <c r="L99" s="356"/>
    </row>
    <row r="100" spans="1:12" ht="25.5" x14ac:dyDescent="0.25">
      <c r="A100" s="388">
        <v>98</v>
      </c>
      <c r="B100" s="350" t="s">
        <v>299</v>
      </c>
      <c r="C100" s="356" t="s">
        <v>1173</v>
      </c>
      <c r="D100" s="403" t="s">
        <v>577</v>
      </c>
      <c r="E100" s="402" t="s">
        <v>302</v>
      </c>
      <c r="F100" s="394" t="s">
        <v>1174</v>
      </c>
      <c r="G100" s="394" t="s">
        <v>1074</v>
      </c>
      <c r="H100" s="356" t="s">
        <v>1175</v>
      </c>
      <c r="I100" s="398" t="s">
        <v>1176</v>
      </c>
      <c r="J100" s="397">
        <v>23650</v>
      </c>
      <c r="K100" s="356"/>
      <c r="L100" s="356"/>
    </row>
    <row r="101" spans="1:12" ht="25.5" x14ac:dyDescent="0.25">
      <c r="A101" s="388">
        <v>99</v>
      </c>
      <c r="B101" s="350" t="s">
        <v>299</v>
      </c>
      <c r="C101" s="356" t="s">
        <v>1102</v>
      </c>
      <c r="D101" s="403" t="s">
        <v>577</v>
      </c>
      <c r="E101" s="402" t="s">
        <v>302</v>
      </c>
      <c r="F101" s="356" t="s">
        <v>1177</v>
      </c>
      <c r="G101" s="394" t="s">
        <v>1074</v>
      </c>
      <c r="H101" s="356" t="s">
        <v>1178</v>
      </c>
      <c r="I101" s="398" t="s">
        <v>1179</v>
      </c>
      <c r="J101" s="396">
        <v>4430</v>
      </c>
      <c r="K101" s="356"/>
      <c r="L101" s="356"/>
    </row>
    <row r="102" spans="1:12" ht="25.5" x14ac:dyDescent="0.25">
      <c r="A102" s="388">
        <v>100</v>
      </c>
      <c r="B102" s="350" t="s">
        <v>299</v>
      </c>
      <c r="C102" s="356" t="s">
        <v>1180</v>
      </c>
      <c r="D102" s="403" t="s">
        <v>577</v>
      </c>
      <c r="E102" s="402" t="s">
        <v>302</v>
      </c>
      <c r="F102" s="356" t="s">
        <v>1181</v>
      </c>
      <c r="G102" s="394" t="s">
        <v>1074</v>
      </c>
      <c r="H102" s="356" t="s">
        <v>1182</v>
      </c>
      <c r="I102" s="399">
        <v>45216</v>
      </c>
      <c r="J102" s="400">
        <v>160</v>
      </c>
      <c r="K102" s="356"/>
      <c r="L102" s="356"/>
    </row>
    <row r="103" spans="1:12" ht="38.25" x14ac:dyDescent="0.25">
      <c r="A103" s="388">
        <v>101</v>
      </c>
      <c r="B103" s="350" t="s">
        <v>299</v>
      </c>
      <c r="C103" s="356" t="s">
        <v>2517</v>
      </c>
      <c r="D103" s="403" t="s">
        <v>577</v>
      </c>
      <c r="E103" s="402" t="s">
        <v>302</v>
      </c>
      <c r="F103" s="356" t="s">
        <v>1183</v>
      </c>
      <c r="G103" s="394" t="s">
        <v>1074</v>
      </c>
      <c r="H103" s="356" t="s">
        <v>1184</v>
      </c>
      <c r="I103" s="398" t="s">
        <v>1185</v>
      </c>
      <c r="J103" s="400">
        <v>9000</v>
      </c>
      <c r="K103" s="356"/>
      <c r="L103" s="356"/>
    </row>
    <row r="104" spans="1:12" ht="25.5" x14ac:dyDescent="0.25">
      <c r="A104" s="388">
        <v>102</v>
      </c>
      <c r="B104" s="350" t="s">
        <v>299</v>
      </c>
      <c r="C104" s="356" t="s">
        <v>1186</v>
      </c>
      <c r="D104" s="403" t="s">
        <v>577</v>
      </c>
      <c r="E104" s="402" t="s">
        <v>302</v>
      </c>
      <c r="F104" s="356" t="s">
        <v>1187</v>
      </c>
      <c r="G104" s="394" t="s">
        <v>1074</v>
      </c>
      <c r="H104" s="356" t="s">
        <v>1188</v>
      </c>
      <c r="I104" s="398" t="s">
        <v>1189</v>
      </c>
      <c r="J104" s="400">
        <v>900</v>
      </c>
      <c r="K104" s="356"/>
      <c r="L104" s="356"/>
    </row>
    <row r="105" spans="1:12" ht="25.5" x14ac:dyDescent="0.25">
      <c r="A105" s="388">
        <v>103</v>
      </c>
      <c r="B105" s="350" t="s">
        <v>299</v>
      </c>
      <c r="C105" s="356" t="s">
        <v>1190</v>
      </c>
      <c r="D105" s="403" t="s">
        <v>577</v>
      </c>
      <c r="E105" s="402" t="s">
        <v>302</v>
      </c>
      <c r="F105" s="356" t="s">
        <v>1191</v>
      </c>
      <c r="G105" s="394" t="s">
        <v>1074</v>
      </c>
      <c r="H105" s="356" t="s">
        <v>1192</v>
      </c>
      <c r="I105" s="398" t="s">
        <v>1193</v>
      </c>
      <c r="J105" s="400">
        <v>1200</v>
      </c>
      <c r="K105" s="356"/>
      <c r="L105" s="356"/>
    </row>
    <row r="106" spans="1:12" ht="38.25" x14ac:dyDescent="0.25">
      <c r="A106" s="388">
        <v>104</v>
      </c>
      <c r="B106" s="350" t="s">
        <v>299</v>
      </c>
      <c r="C106" s="356" t="s">
        <v>1194</v>
      </c>
      <c r="D106" s="403" t="s">
        <v>577</v>
      </c>
      <c r="E106" s="402" t="s">
        <v>302</v>
      </c>
      <c r="F106" s="356" t="s">
        <v>1195</v>
      </c>
      <c r="G106" s="394" t="s">
        <v>1074</v>
      </c>
      <c r="H106" s="381" t="s">
        <v>1196</v>
      </c>
      <c r="I106" s="398" t="s">
        <v>1197</v>
      </c>
      <c r="J106" s="400">
        <v>1620</v>
      </c>
      <c r="K106" s="356"/>
      <c r="L106" s="356"/>
    </row>
    <row r="107" spans="1:12" ht="25.5" x14ac:dyDescent="0.25">
      <c r="A107" s="388">
        <v>105</v>
      </c>
      <c r="B107" s="350" t="s">
        <v>299</v>
      </c>
      <c r="C107" s="356" t="s">
        <v>1136</v>
      </c>
      <c r="D107" s="403" t="s">
        <v>577</v>
      </c>
      <c r="E107" s="402" t="s">
        <v>302</v>
      </c>
      <c r="F107" s="356" t="s">
        <v>1137</v>
      </c>
      <c r="G107" s="394" t="s">
        <v>1074</v>
      </c>
      <c r="H107" s="356" t="s">
        <v>1198</v>
      </c>
      <c r="I107" s="398" t="s">
        <v>1199</v>
      </c>
      <c r="J107" s="400">
        <v>90</v>
      </c>
      <c r="K107" s="356"/>
      <c r="L107" s="356"/>
    </row>
    <row r="108" spans="1:12" ht="38.25" x14ac:dyDescent="0.25">
      <c r="A108" s="448">
        <v>106</v>
      </c>
      <c r="B108" s="433" t="s">
        <v>1317</v>
      </c>
      <c r="C108" s="434" t="s">
        <v>1661</v>
      </c>
      <c r="D108" s="454" t="s">
        <v>1318</v>
      </c>
      <c r="E108" s="454" t="s">
        <v>541</v>
      </c>
      <c r="F108" s="434" t="s">
        <v>1662</v>
      </c>
      <c r="G108" s="434" t="s">
        <v>1663</v>
      </c>
      <c r="H108" s="434" t="s">
        <v>1664</v>
      </c>
      <c r="I108" s="451" t="s">
        <v>1665</v>
      </c>
      <c r="J108" s="441">
        <v>14049.6</v>
      </c>
      <c r="K108" s="433"/>
      <c r="L108" s="433"/>
    </row>
    <row r="109" spans="1:12" ht="102" x14ac:dyDescent="0.25">
      <c r="A109" s="448">
        <v>107</v>
      </c>
      <c r="B109" s="433" t="s">
        <v>1317</v>
      </c>
      <c r="C109" s="434" t="s">
        <v>1772</v>
      </c>
      <c r="D109" s="454" t="s">
        <v>1318</v>
      </c>
      <c r="E109" s="454" t="s">
        <v>541</v>
      </c>
      <c r="F109" s="434" t="s">
        <v>1666</v>
      </c>
      <c r="G109" s="434" t="s">
        <v>1667</v>
      </c>
      <c r="H109" s="434" t="s">
        <v>1668</v>
      </c>
      <c r="I109" s="452" t="s">
        <v>1669</v>
      </c>
      <c r="J109" s="441">
        <v>100000</v>
      </c>
      <c r="K109" s="441"/>
      <c r="L109" s="433"/>
    </row>
    <row r="110" spans="1:12" ht="38.25" x14ac:dyDescent="0.25">
      <c r="A110" s="448">
        <v>108</v>
      </c>
      <c r="B110" s="433" t="s">
        <v>1317</v>
      </c>
      <c r="C110" s="434" t="s">
        <v>1670</v>
      </c>
      <c r="D110" s="454" t="s">
        <v>577</v>
      </c>
      <c r="E110" s="454" t="s">
        <v>1319</v>
      </c>
      <c r="F110" s="433" t="s">
        <v>1671</v>
      </c>
      <c r="G110" s="434" t="s">
        <v>1672</v>
      </c>
      <c r="H110" s="434" t="s">
        <v>1673</v>
      </c>
      <c r="I110" s="452" t="s">
        <v>1674</v>
      </c>
      <c r="J110" s="441">
        <v>1163.52</v>
      </c>
      <c r="K110" s="441"/>
      <c r="L110" s="433"/>
    </row>
    <row r="111" spans="1:12" ht="38.25" x14ac:dyDescent="0.25">
      <c r="A111" s="448">
        <v>109</v>
      </c>
      <c r="B111" s="433" t="s">
        <v>1317</v>
      </c>
      <c r="C111" s="434" t="s">
        <v>1675</v>
      </c>
      <c r="D111" s="454" t="s">
        <v>577</v>
      </c>
      <c r="E111" s="454" t="s">
        <v>1319</v>
      </c>
      <c r="F111" s="433" t="s">
        <v>1676</v>
      </c>
      <c r="G111" s="434" t="s">
        <v>1677</v>
      </c>
      <c r="H111" s="434" t="s">
        <v>1678</v>
      </c>
      <c r="I111" s="451" t="s">
        <v>1679</v>
      </c>
      <c r="J111" s="441">
        <v>864</v>
      </c>
      <c r="K111" s="441"/>
      <c r="L111" s="433"/>
    </row>
    <row r="112" spans="1:12" ht="38.25" x14ac:dyDescent="0.25">
      <c r="A112" s="448">
        <v>110</v>
      </c>
      <c r="B112" s="433" t="s">
        <v>1317</v>
      </c>
      <c r="C112" s="434" t="s">
        <v>1675</v>
      </c>
      <c r="D112" s="454" t="s">
        <v>577</v>
      </c>
      <c r="E112" s="454" t="s">
        <v>1319</v>
      </c>
      <c r="F112" s="433" t="s">
        <v>1680</v>
      </c>
      <c r="G112" s="434" t="s">
        <v>1677</v>
      </c>
      <c r="H112" s="434" t="s">
        <v>1678</v>
      </c>
      <c r="I112" s="452" t="s">
        <v>1681</v>
      </c>
      <c r="J112" s="441">
        <v>576</v>
      </c>
      <c r="K112" s="441"/>
      <c r="L112" s="433"/>
    </row>
    <row r="113" spans="1:12" ht="25.5" x14ac:dyDescent="0.25">
      <c r="A113" s="448">
        <v>111</v>
      </c>
      <c r="B113" s="433" t="s">
        <v>1317</v>
      </c>
      <c r="C113" s="434" t="s">
        <v>1682</v>
      </c>
      <c r="D113" s="454" t="s">
        <v>577</v>
      </c>
      <c r="E113" s="454" t="s">
        <v>1319</v>
      </c>
      <c r="F113" s="433" t="s">
        <v>1521</v>
      </c>
      <c r="G113" s="434" t="s">
        <v>1522</v>
      </c>
      <c r="H113" s="434" t="s">
        <v>1683</v>
      </c>
      <c r="I113" s="452" t="s">
        <v>1684</v>
      </c>
      <c r="J113" s="441">
        <v>3492</v>
      </c>
      <c r="K113" s="441"/>
      <c r="L113" s="433"/>
    </row>
    <row r="114" spans="1:12" ht="25.5" x14ac:dyDescent="0.25">
      <c r="A114" s="448">
        <v>112</v>
      </c>
      <c r="B114" s="433" t="s">
        <v>1317</v>
      </c>
      <c r="C114" s="434" t="s">
        <v>1685</v>
      </c>
      <c r="D114" s="454" t="s">
        <v>577</v>
      </c>
      <c r="E114" s="454" t="s">
        <v>1319</v>
      </c>
      <c r="F114" s="433" t="s">
        <v>1686</v>
      </c>
      <c r="G114" s="434" t="s">
        <v>1331</v>
      </c>
      <c r="H114" s="434" t="s">
        <v>1687</v>
      </c>
      <c r="I114" s="453">
        <v>44963</v>
      </c>
      <c r="J114" s="441">
        <v>202</v>
      </c>
      <c r="K114" s="441"/>
      <c r="L114" s="433"/>
    </row>
    <row r="115" spans="1:12" ht="25.5" x14ac:dyDescent="0.25">
      <c r="A115" s="448">
        <v>113</v>
      </c>
      <c r="B115" s="433" t="s">
        <v>1317</v>
      </c>
      <c r="C115" s="434" t="s">
        <v>1685</v>
      </c>
      <c r="D115" s="454" t="s">
        <v>577</v>
      </c>
      <c r="E115" s="454" t="s">
        <v>1319</v>
      </c>
      <c r="F115" s="433" t="s">
        <v>1686</v>
      </c>
      <c r="G115" s="434" t="s">
        <v>1331</v>
      </c>
      <c r="H115" s="434" t="s">
        <v>1771</v>
      </c>
      <c r="I115" s="453">
        <v>44963</v>
      </c>
      <c r="J115" s="441">
        <v>50</v>
      </c>
      <c r="K115" s="441"/>
      <c r="L115" s="433"/>
    </row>
    <row r="116" spans="1:12" ht="25.5" x14ac:dyDescent="0.25">
      <c r="A116" s="448">
        <v>114</v>
      </c>
      <c r="B116" s="433" t="s">
        <v>1317</v>
      </c>
      <c r="C116" s="434" t="s">
        <v>1689</v>
      </c>
      <c r="D116" s="454" t="s">
        <v>577</v>
      </c>
      <c r="E116" s="454" t="s">
        <v>1319</v>
      </c>
      <c r="F116" s="433" t="s">
        <v>1686</v>
      </c>
      <c r="G116" s="434" t="s">
        <v>1331</v>
      </c>
      <c r="H116" s="434" t="s">
        <v>1687</v>
      </c>
      <c r="I116" s="453">
        <v>44963</v>
      </c>
      <c r="J116" s="441">
        <v>202</v>
      </c>
      <c r="K116" s="441"/>
      <c r="L116" s="433"/>
    </row>
    <row r="117" spans="1:12" ht="25.5" x14ac:dyDescent="0.25">
      <c r="A117" s="448">
        <v>115</v>
      </c>
      <c r="B117" s="433" t="s">
        <v>1317</v>
      </c>
      <c r="C117" s="434" t="s">
        <v>1690</v>
      </c>
      <c r="D117" s="454" t="s">
        <v>577</v>
      </c>
      <c r="E117" s="454" t="s">
        <v>1319</v>
      </c>
      <c r="F117" s="433" t="s">
        <v>1686</v>
      </c>
      <c r="G117" s="434" t="s">
        <v>1331</v>
      </c>
      <c r="H117" s="434" t="s">
        <v>1771</v>
      </c>
      <c r="I117" s="453">
        <v>44963</v>
      </c>
      <c r="J117" s="441">
        <v>50</v>
      </c>
      <c r="K117" s="441"/>
      <c r="L117" s="433"/>
    </row>
    <row r="118" spans="1:12" ht="38.25" x14ac:dyDescent="0.25">
      <c r="A118" s="448">
        <v>116</v>
      </c>
      <c r="B118" s="433" t="s">
        <v>1317</v>
      </c>
      <c r="C118" s="434" t="s">
        <v>1691</v>
      </c>
      <c r="D118" s="454" t="s">
        <v>577</v>
      </c>
      <c r="E118" s="454" t="s">
        <v>1319</v>
      </c>
      <c r="F118" s="433" t="s">
        <v>1692</v>
      </c>
      <c r="G118" s="434" t="s">
        <v>1693</v>
      </c>
      <c r="H118" s="434" t="s">
        <v>1694</v>
      </c>
      <c r="I118" s="453">
        <v>44866</v>
      </c>
      <c r="J118" s="441">
        <v>720</v>
      </c>
      <c r="K118" s="441"/>
      <c r="L118" s="433"/>
    </row>
    <row r="119" spans="1:12" ht="25.5" x14ac:dyDescent="0.25">
      <c r="A119" s="448">
        <v>117</v>
      </c>
      <c r="B119" s="433" t="s">
        <v>1317</v>
      </c>
      <c r="C119" s="434" t="s">
        <v>1695</v>
      </c>
      <c r="D119" s="454" t="s">
        <v>577</v>
      </c>
      <c r="E119" s="454" t="s">
        <v>1319</v>
      </c>
      <c r="F119" s="433" t="s">
        <v>1686</v>
      </c>
      <c r="G119" s="434" t="s">
        <v>1331</v>
      </c>
      <c r="H119" s="434" t="s">
        <v>1771</v>
      </c>
      <c r="I119" s="453">
        <v>45029</v>
      </c>
      <c r="J119" s="441">
        <v>50</v>
      </c>
      <c r="K119" s="441"/>
      <c r="L119" s="433"/>
    </row>
    <row r="120" spans="1:12" ht="25.5" x14ac:dyDescent="0.25">
      <c r="A120" s="448">
        <v>118</v>
      </c>
      <c r="B120" s="433" t="s">
        <v>1317</v>
      </c>
      <c r="C120" s="434" t="s">
        <v>1696</v>
      </c>
      <c r="D120" s="454" t="s">
        <v>577</v>
      </c>
      <c r="E120" s="454" t="s">
        <v>1319</v>
      </c>
      <c r="F120" s="433" t="s">
        <v>1686</v>
      </c>
      <c r="G120" s="434" t="s">
        <v>1331</v>
      </c>
      <c r="H120" s="434" t="s">
        <v>1771</v>
      </c>
      <c r="I120" s="453">
        <v>45029</v>
      </c>
      <c r="J120" s="441">
        <v>50</v>
      </c>
      <c r="K120" s="441"/>
      <c r="L120" s="433"/>
    </row>
    <row r="121" spans="1:12" ht="25.5" x14ac:dyDescent="0.25">
      <c r="A121" s="448">
        <v>119</v>
      </c>
      <c r="B121" s="433" t="s">
        <v>1317</v>
      </c>
      <c r="C121" s="434" t="s">
        <v>1697</v>
      </c>
      <c r="D121" s="454" t="s">
        <v>577</v>
      </c>
      <c r="E121" s="454" t="s">
        <v>1319</v>
      </c>
      <c r="F121" s="433" t="s">
        <v>1686</v>
      </c>
      <c r="G121" s="434" t="s">
        <v>1331</v>
      </c>
      <c r="H121" s="434" t="s">
        <v>1771</v>
      </c>
      <c r="I121" s="453">
        <v>45029</v>
      </c>
      <c r="J121" s="441">
        <v>50</v>
      </c>
      <c r="K121" s="441"/>
      <c r="L121" s="433"/>
    </row>
    <row r="122" spans="1:12" ht="25.5" x14ac:dyDescent="0.25">
      <c r="A122" s="448">
        <v>120</v>
      </c>
      <c r="B122" s="433" t="s">
        <v>1317</v>
      </c>
      <c r="C122" s="434" t="s">
        <v>1698</v>
      </c>
      <c r="D122" s="454" t="s">
        <v>577</v>
      </c>
      <c r="E122" s="454" t="s">
        <v>1319</v>
      </c>
      <c r="F122" s="433" t="s">
        <v>1686</v>
      </c>
      <c r="G122" s="434" t="s">
        <v>1331</v>
      </c>
      <c r="H122" s="434" t="s">
        <v>1771</v>
      </c>
      <c r="I122" s="453">
        <v>45029</v>
      </c>
      <c r="J122" s="441">
        <v>50</v>
      </c>
      <c r="K122" s="441"/>
      <c r="L122" s="433"/>
    </row>
    <row r="123" spans="1:12" ht="25.5" x14ac:dyDescent="0.25">
      <c r="A123" s="448">
        <v>121</v>
      </c>
      <c r="B123" s="433" t="s">
        <v>1317</v>
      </c>
      <c r="C123" s="434" t="s">
        <v>1699</v>
      </c>
      <c r="D123" s="454" t="s">
        <v>577</v>
      </c>
      <c r="E123" s="454" t="s">
        <v>1319</v>
      </c>
      <c r="F123" s="433" t="s">
        <v>1686</v>
      </c>
      <c r="G123" s="434" t="s">
        <v>1331</v>
      </c>
      <c r="H123" s="434" t="s">
        <v>1771</v>
      </c>
      <c r="I123" s="453">
        <v>45029</v>
      </c>
      <c r="J123" s="441">
        <v>50</v>
      </c>
      <c r="K123" s="441"/>
      <c r="L123" s="433"/>
    </row>
    <row r="124" spans="1:12" ht="25.5" x14ac:dyDescent="0.25">
      <c r="A124" s="448">
        <v>122</v>
      </c>
      <c r="B124" s="433" t="s">
        <v>1317</v>
      </c>
      <c r="C124" s="434" t="s">
        <v>1700</v>
      </c>
      <c r="D124" s="454" t="s">
        <v>577</v>
      </c>
      <c r="E124" s="454" t="s">
        <v>1319</v>
      </c>
      <c r="F124" s="436" t="s">
        <v>1686</v>
      </c>
      <c r="G124" s="434" t="s">
        <v>1331</v>
      </c>
      <c r="H124" s="434" t="s">
        <v>1771</v>
      </c>
      <c r="I124" s="453">
        <v>45029</v>
      </c>
      <c r="J124" s="441">
        <v>50</v>
      </c>
      <c r="K124" s="441"/>
      <c r="L124" s="436"/>
    </row>
    <row r="125" spans="1:12" ht="25.5" x14ac:dyDescent="0.25">
      <c r="A125" s="448">
        <v>123</v>
      </c>
      <c r="B125" s="433" t="s">
        <v>1317</v>
      </c>
      <c r="C125" s="434" t="s">
        <v>1701</v>
      </c>
      <c r="D125" s="454" t="s">
        <v>577</v>
      </c>
      <c r="E125" s="454" t="s">
        <v>1319</v>
      </c>
      <c r="F125" s="436" t="s">
        <v>1702</v>
      </c>
      <c r="G125" s="435" t="s">
        <v>1672</v>
      </c>
      <c r="H125" s="435" t="s">
        <v>1703</v>
      </c>
      <c r="I125" s="449">
        <v>45000</v>
      </c>
      <c r="J125" s="441">
        <v>50</v>
      </c>
      <c r="K125" s="441"/>
      <c r="L125" s="436"/>
    </row>
    <row r="126" spans="1:12" ht="38.25" x14ac:dyDescent="0.25">
      <c r="A126" s="448">
        <v>124</v>
      </c>
      <c r="B126" s="433" t="s">
        <v>1317</v>
      </c>
      <c r="C126" s="435" t="s">
        <v>1704</v>
      </c>
      <c r="D126" s="454" t="s">
        <v>577</v>
      </c>
      <c r="E126" s="454" t="s">
        <v>1319</v>
      </c>
      <c r="F126" s="436" t="s">
        <v>1705</v>
      </c>
      <c r="G126" s="435" t="s">
        <v>1672</v>
      </c>
      <c r="H126" s="435" t="s">
        <v>1706</v>
      </c>
      <c r="I126" s="450" t="s">
        <v>1707</v>
      </c>
      <c r="J126" s="441">
        <v>216</v>
      </c>
      <c r="K126" s="441"/>
      <c r="L126" s="436"/>
    </row>
    <row r="127" spans="1:12" ht="25.5" x14ac:dyDescent="0.25">
      <c r="A127" s="448">
        <v>125</v>
      </c>
      <c r="B127" s="433" t="s">
        <v>1317</v>
      </c>
      <c r="C127" s="435" t="s">
        <v>1708</v>
      </c>
      <c r="D127" s="454" t="s">
        <v>577</v>
      </c>
      <c r="E127" s="454" t="s">
        <v>1319</v>
      </c>
      <c r="F127" s="436" t="s">
        <v>1686</v>
      </c>
      <c r="G127" s="434" t="s">
        <v>1331</v>
      </c>
      <c r="H127" s="435" t="s">
        <v>1688</v>
      </c>
      <c r="I127" s="449">
        <v>45069</v>
      </c>
      <c r="J127" s="441">
        <v>50</v>
      </c>
      <c r="K127" s="441"/>
      <c r="L127" s="436"/>
    </row>
    <row r="128" spans="1:12" ht="25.5" x14ac:dyDescent="0.25">
      <c r="A128" s="448">
        <v>126</v>
      </c>
      <c r="B128" s="433" t="s">
        <v>1317</v>
      </c>
      <c r="C128" s="435" t="s">
        <v>1709</v>
      </c>
      <c r="D128" s="454" t="s">
        <v>577</v>
      </c>
      <c r="E128" s="454" t="s">
        <v>1319</v>
      </c>
      <c r="F128" s="436" t="s">
        <v>1686</v>
      </c>
      <c r="G128" s="434" t="s">
        <v>1331</v>
      </c>
      <c r="H128" s="435" t="s">
        <v>1688</v>
      </c>
      <c r="I128" s="449">
        <v>45069</v>
      </c>
      <c r="J128" s="441">
        <v>50</v>
      </c>
      <c r="K128" s="441"/>
      <c r="L128" s="436"/>
    </row>
    <row r="129" spans="1:12" ht="25.5" x14ac:dyDescent="0.25">
      <c r="A129" s="448">
        <v>127</v>
      </c>
      <c r="B129" s="433" t="s">
        <v>1317</v>
      </c>
      <c r="C129" s="435" t="s">
        <v>1710</v>
      </c>
      <c r="D129" s="454" t="s">
        <v>577</v>
      </c>
      <c r="E129" s="454" t="s">
        <v>1319</v>
      </c>
      <c r="F129" s="436" t="s">
        <v>1686</v>
      </c>
      <c r="G129" s="434" t="s">
        <v>1331</v>
      </c>
      <c r="H129" s="435" t="s">
        <v>1688</v>
      </c>
      <c r="I129" s="449">
        <v>45069</v>
      </c>
      <c r="J129" s="441">
        <v>50</v>
      </c>
      <c r="K129" s="441"/>
      <c r="L129" s="436"/>
    </row>
    <row r="130" spans="1:12" ht="38.25" x14ac:dyDescent="0.25">
      <c r="A130" s="448">
        <v>128</v>
      </c>
      <c r="B130" s="433" t="s">
        <v>1317</v>
      </c>
      <c r="C130" s="435" t="s">
        <v>1675</v>
      </c>
      <c r="D130" s="454" t="s">
        <v>577</v>
      </c>
      <c r="E130" s="454" t="s">
        <v>1319</v>
      </c>
      <c r="F130" s="436" t="s">
        <v>1711</v>
      </c>
      <c r="G130" s="435" t="s">
        <v>1677</v>
      </c>
      <c r="H130" s="435" t="s">
        <v>1678</v>
      </c>
      <c r="I130" s="449">
        <v>45009</v>
      </c>
      <c r="J130" s="441">
        <v>360</v>
      </c>
      <c r="K130" s="441"/>
      <c r="L130" s="436"/>
    </row>
    <row r="131" spans="1:12" ht="25.5" x14ac:dyDescent="0.25">
      <c r="A131" s="448">
        <v>129</v>
      </c>
      <c r="B131" s="433" t="s">
        <v>1317</v>
      </c>
      <c r="C131" s="435" t="s">
        <v>1712</v>
      </c>
      <c r="D131" s="454" t="s">
        <v>577</v>
      </c>
      <c r="E131" s="454" t="s">
        <v>1319</v>
      </c>
      <c r="F131" s="436" t="s">
        <v>1686</v>
      </c>
      <c r="G131" s="434" t="s">
        <v>1331</v>
      </c>
      <c r="H131" s="435" t="s">
        <v>1688</v>
      </c>
      <c r="I131" s="449">
        <v>45069</v>
      </c>
      <c r="J131" s="441">
        <v>50</v>
      </c>
      <c r="K131" s="441"/>
      <c r="L131" s="436"/>
    </row>
    <row r="132" spans="1:12" ht="25.5" x14ac:dyDescent="0.25">
      <c r="A132" s="448">
        <v>130</v>
      </c>
      <c r="B132" s="433" t="s">
        <v>1317</v>
      </c>
      <c r="C132" s="435" t="s">
        <v>1713</v>
      </c>
      <c r="D132" s="454" t="s">
        <v>577</v>
      </c>
      <c r="E132" s="454" t="s">
        <v>1319</v>
      </c>
      <c r="F132" s="436" t="s">
        <v>1686</v>
      </c>
      <c r="G132" s="434" t="s">
        <v>1331</v>
      </c>
      <c r="H132" s="435" t="s">
        <v>1688</v>
      </c>
      <c r="I132" s="449">
        <v>45069</v>
      </c>
      <c r="J132" s="441">
        <v>50</v>
      </c>
      <c r="K132" s="441"/>
      <c r="L132" s="436"/>
    </row>
    <row r="133" spans="1:12" ht="25.5" x14ac:dyDescent="0.25">
      <c r="A133" s="448">
        <v>131</v>
      </c>
      <c r="B133" s="433" t="s">
        <v>1317</v>
      </c>
      <c r="C133" s="435" t="s">
        <v>1714</v>
      </c>
      <c r="D133" s="454" t="s">
        <v>577</v>
      </c>
      <c r="E133" s="454" t="s">
        <v>1319</v>
      </c>
      <c r="F133" s="435" t="s">
        <v>1686</v>
      </c>
      <c r="G133" s="434" t="s">
        <v>1331</v>
      </c>
      <c r="H133" s="435" t="s">
        <v>1688</v>
      </c>
      <c r="I133" s="449">
        <v>45069</v>
      </c>
      <c r="J133" s="441">
        <v>50</v>
      </c>
      <c r="K133" s="441"/>
      <c r="L133" s="436"/>
    </row>
    <row r="134" spans="1:12" ht="25.5" x14ac:dyDescent="0.25">
      <c r="A134" s="448">
        <v>132</v>
      </c>
      <c r="B134" s="433" t="s">
        <v>1317</v>
      </c>
      <c r="C134" s="435" t="s">
        <v>1715</v>
      </c>
      <c r="D134" s="454" t="s">
        <v>577</v>
      </c>
      <c r="E134" s="454" t="s">
        <v>1319</v>
      </c>
      <c r="F134" s="435" t="s">
        <v>1686</v>
      </c>
      <c r="G134" s="434" t="s">
        <v>1331</v>
      </c>
      <c r="H134" s="435" t="s">
        <v>1688</v>
      </c>
      <c r="I134" s="449">
        <v>45069</v>
      </c>
      <c r="J134" s="441">
        <v>50</v>
      </c>
      <c r="K134" s="441"/>
      <c r="L134" s="436"/>
    </row>
    <row r="135" spans="1:12" ht="38.25" x14ac:dyDescent="0.25">
      <c r="A135" s="448">
        <v>133</v>
      </c>
      <c r="B135" s="433" t="s">
        <v>1317</v>
      </c>
      <c r="C135" s="435" t="s">
        <v>1675</v>
      </c>
      <c r="D135" s="454" t="s">
        <v>577</v>
      </c>
      <c r="E135" s="454" t="s">
        <v>1319</v>
      </c>
      <c r="F135" s="435" t="s">
        <v>1716</v>
      </c>
      <c r="G135" s="435" t="s">
        <v>1677</v>
      </c>
      <c r="H135" s="435" t="s">
        <v>1678</v>
      </c>
      <c r="I135" s="449" t="s">
        <v>1717</v>
      </c>
      <c r="J135" s="441">
        <v>744</v>
      </c>
      <c r="K135" s="441"/>
      <c r="L135" s="436"/>
    </row>
    <row r="136" spans="1:12" ht="38.25" x14ac:dyDescent="0.25">
      <c r="A136" s="448">
        <v>134</v>
      </c>
      <c r="B136" s="433" t="s">
        <v>1317</v>
      </c>
      <c r="C136" s="435" t="s">
        <v>1675</v>
      </c>
      <c r="D136" s="454" t="s">
        <v>577</v>
      </c>
      <c r="E136" s="454" t="s">
        <v>1319</v>
      </c>
      <c r="F136" s="436" t="s">
        <v>1718</v>
      </c>
      <c r="G136" s="435" t="s">
        <v>1677</v>
      </c>
      <c r="H136" s="435" t="s">
        <v>1678</v>
      </c>
      <c r="I136" s="450" t="s">
        <v>1719</v>
      </c>
      <c r="J136" s="441">
        <v>744</v>
      </c>
      <c r="K136" s="441"/>
      <c r="L136" s="436"/>
    </row>
    <row r="137" spans="1:12" ht="25.5" x14ac:dyDescent="0.25">
      <c r="A137" s="448">
        <v>135</v>
      </c>
      <c r="B137" s="433" t="s">
        <v>1317</v>
      </c>
      <c r="C137" s="435" t="s">
        <v>1720</v>
      </c>
      <c r="D137" s="454" t="s">
        <v>577</v>
      </c>
      <c r="E137" s="454" t="s">
        <v>1319</v>
      </c>
      <c r="F137" s="436" t="s">
        <v>1521</v>
      </c>
      <c r="G137" s="435" t="s">
        <v>1522</v>
      </c>
      <c r="H137" s="435" t="s">
        <v>1721</v>
      </c>
      <c r="I137" s="450" t="s">
        <v>1722</v>
      </c>
      <c r="J137" s="441">
        <v>1800</v>
      </c>
      <c r="K137" s="441"/>
      <c r="L137" s="436"/>
    </row>
    <row r="138" spans="1:12" ht="38.25" x14ac:dyDescent="0.25">
      <c r="A138" s="448">
        <v>136</v>
      </c>
      <c r="B138" s="433" t="s">
        <v>1317</v>
      </c>
      <c r="C138" s="435" t="s">
        <v>1691</v>
      </c>
      <c r="D138" s="454" t="s">
        <v>577</v>
      </c>
      <c r="E138" s="454" t="s">
        <v>1319</v>
      </c>
      <c r="F138" s="436" t="s">
        <v>1692</v>
      </c>
      <c r="G138" s="435" t="s">
        <v>1693</v>
      </c>
      <c r="H138" s="435" t="s">
        <v>1694</v>
      </c>
      <c r="I138" s="450" t="s">
        <v>1770</v>
      </c>
      <c r="J138" s="441">
        <v>360</v>
      </c>
      <c r="K138" s="441"/>
      <c r="L138" s="436"/>
    </row>
    <row r="139" spans="1:12" ht="38.25" x14ac:dyDescent="0.25">
      <c r="A139" s="448">
        <v>137</v>
      </c>
      <c r="B139" s="433" t="s">
        <v>1317</v>
      </c>
      <c r="C139" s="435" t="s">
        <v>1670</v>
      </c>
      <c r="D139" s="454" t="s">
        <v>577</v>
      </c>
      <c r="E139" s="454" t="s">
        <v>1319</v>
      </c>
      <c r="F139" s="436" t="s">
        <v>1723</v>
      </c>
      <c r="G139" s="435" t="s">
        <v>1672</v>
      </c>
      <c r="H139" s="435" t="s">
        <v>1673</v>
      </c>
      <c r="I139" s="450" t="s">
        <v>1724</v>
      </c>
      <c r="J139" s="441">
        <v>1152</v>
      </c>
      <c r="K139" s="441"/>
      <c r="L139" s="436"/>
    </row>
    <row r="140" spans="1:12" ht="38.25" x14ac:dyDescent="0.25">
      <c r="A140" s="448">
        <v>138</v>
      </c>
      <c r="B140" s="433" t="s">
        <v>1317</v>
      </c>
      <c r="C140" s="435" t="s">
        <v>1675</v>
      </c>
      <c r="D140" s="454" t="s">
        <v>577</v>
      </c>
      <c r="E140" s="454" t="s">
        <v>1319</v>
      </c>
      <c r="F140" s="436" t="s">
        <v>1725</v>
      </c>
      <c r="G140" s="435" t="s">
        <v>1677</v>
      </c>
      <c r="H140" s="435" t="s">
        <v>1678</v>
      </c>
      <c r="I140" s="450" t="s">
        <v>1726</v>
      </c>
      <c r="J140" s="441">
        <v>1128</v>
      </c>
      <c r="K140" s="441"/>
      <c r="L140" s="436"/>
    </row>
    <row r="141" spans="1:12" ht="25.5" x14ac:dyDescent="0.25">
      <c r="A141" s="448">
        <v>139</v>
      </c>
      <c r="B141" s="433" t="s">
        <v>1317</v>
      </c>
      <c r="C141" s="435" t="s">
        <v>1727</v>
      </c>
      <c r="D141" s="454" t="s">
        <v>577</v>
      </c>
      <c r="E141" s="454" t="s">
        <v>1319</v>
      </c>
      <c r="F141" s="436" t="s">
        <v>1521</v>
      </c>
      <c r="G141" s="435" t="s">
        <v>1522</v>
      </c>
      <c r="H141" s="435" t="s">
        <v>1728</v>
      </c>
      <c r="I141" s="450" t="s">
        <v>1729</v>
      </c>
      <c r="J141" s="441">
        <v>1968</v>
      </c>
      <c r="K141" s="441"/>
      <c r="L141" s="436"/>
    </row>
    <row r="142" spans="1:12" ht="25.5" x14ac:dyDescent="0.25">
      <c r="A142" s="448">
        <v>140</v>
      </c>
      <c r="B142" s="433" t="s">
        <v>1317</v>
      </c>
      <c r="C142" s="435" t="s">
        <v>1730</v>
      </c>
      <c r="D142" s="454" t="s">
        <v>577</v>
      </c>
      <c r="E142" s="454" t="s">
        <v>1319</v>
      </c>
      <c r="F142" s="436" t="s">
        <v>1731</v>
      </c>
      <c r="G142" s="435" t="s">
        <v>1672</v>
      </c>
      <c r="H142" s="435" t="s">
        <v>1732</v>
      </c>
      <c r="I142" s="450" t="s">
        <v>1733</v>
      </c>
      <c r="J142" s="441">
        <v>144</v>
      </c>
      <c r="K142" s="441"/>
      <c r="L142" s="436"/>
    </row>
    <row r="143" spans="1:12" ht="51" x14ac:dyDescent="0.25">
      <c r="A143" s="448">
        <v>141</v>
      </c>
      <c r="B143" s="433" t="s">
        <v>1317</v>
      </c>
      <c r="C143" s="435" t="s">
        <v>1734</v>
      </c>
      <c r="D143" s="454" t="s">
        <v>577</v>
      </c>
      <c r="E143" s="454" t="s">
        <v>1319</v>
      </c>
      <c r="F143" s="436" t="s">
        <v>1521</v>
      </c>
      <c r="G143" s="435" t="s">
        <v>1522</v>
      </c>
      <c r="H143" s="435" t="s">
        <v>1735</v>
      </c>
      <c r="I143" s="450" t="s">
        <v>1736</v>
      </c>
      <c r="J143" s="441">
        <v>648</v>
      </c>
      <c r="K143" s="441"/>
      <c r="L143" s="436"/>
    </row>
    <row r="144" spans="1:12" ht="38.25" x14ac:dyDescent="0.25">
      <c r="A144" s="448">
        <v>142</v>
      </c>
      <c r="B144" s="433" t="s">
        <v>1317</v>
      </c>
      <c r="C144" s="435" t="s">
        <v>1691</v>
      </c>
      <c r="D144" s="454" t="s">
        <v>577</v>
      </c>
      <c r="E144" s="454" t="s">
        <v>1319</v>
      </c>
      <c r="F144" s="436" t="s">
        <v>1692</v>
      </c>
      <c r="G144" s="435" t="s">
        <v>1693</v>
      </c>
      <c r="H144" s="435" t="s">
        <v>1694</v>
      </c>
      <c r="I144" s="449">
        <v>45139</v>
      </c>
      <c r="J144" s="441">
        <v>360</v>
      </c>
      <c r="K144" s="441"/>
      <c r="L144" s="436"/>
    </row>
    <row r="145" spans="1:12" ht="76.5" x14ac:dyDescent="0.25">
      <c r="A145" s="448">
        <v>143</v>
      </c>
      <c r="B145" s="433" t="s">
        <v>1317</v>
      </c>
      <c r="C145" s="435" t="s">
        <v>1737</v>
      </c>
      <c r="D145" s="454" t="s">
        <v>577</v>
      </c>
      <c r="E145" s="454" t="s">
        <v>1319</v>
      </c>
      <c r="F145" s="436" t="s">
        <v>1738</v>
      </c>
      <c r="G145" s="435" t="s">
        <v>1334</v>
      </c>
      <c r="H145" s="435" t="s">
        <v>1739</v>
      </c>
      <c r="I145" s="450" t="s">
        <v>1740</v>
      </c>
      <c r="J145" s="441">
        <v>498</v>
      </c>
      <c r="K145" s="441"/>
      <c r="L145" s="436"/>
    </row>
    <row r="146" spans="1:12" ht="38.25" x14ac:dyDescent="0.25">
      <c r="A146" s="448">
        <v>144</v>
      </c>
      <c r="B146" s="433" t="s">
        <v>1317</v>
      </c>
      <c r="C146" s="435" t="s">
        <v>1670</v>
      </c>
      <c r="D146" s="454" t="s">
        <v>577</v>
      </c>
      <c r="E146" s="454" t="s">
        <v>1319</v>
      </c>
      <c r="F146" s="436" t="s">
        <v>1741</v>
      </c>
      <c r="G146" s="435" t="s">
        <v>1672</v>
      </c>
      <c r="H146" s="435" t="s">
        <v>1673</v>
      </c>
      <c r="I146" s="450" t="s">
        <v>1742</v>
      </c>
      <c r="J146" s="441">
        <v>1163.52</v>
      </c>
      <c r="K146" s="441"/>
      <c r="L146" s="436"/>
    </row>
    <row r="147" spans="1:12" ht="51" x14ac:dyDescent="0.25">
      <c r="A147" s="448">
        <v>145</v>
      </c>
      <c r="B147" s="433" t="s">
        <v>1317</v>
      </c>
      <c r="C147" s="435" t="s">
        <v>1734</v>
      </c>
      <c r="D147" s="454" t="s">
        <v>577</v>
      </c>
      <c r="E147" s="454" t="s">
        <v>1319</v>
      </c>
      <c r="F147" s="436" t="s">
        <v>1521</v>
      </c>
      <c r="G147" s="435" t="s">
        <v>1522</v>
      </c>
      <c r="H147" s="435" t="s">
        <v>1743</v>
      </c>
      <c r="I147" s="449">
        <v>45254</v>
      </c>
      <c r="J147" s="441">
        <v>1440</v>
      </c>
      <c r="K147" s="441"/>
      <c r="L147" s="436"/>
    </row>
    <row r="148" spans="1:12" ht="38.25" x14ac:dyDescent="0.25">
      <c r="A148" s="448">
        <v>146</v>
      </c>
      <c r="B148" s="433" t="s">
        <v>1317</v>
      </c>
      <c r="C148" s="435" t="s">
        <v>1744</v>
      </c>
      <c r="D148" s="454" t="s">
        <v>577</v>
      </c>
      <c r="E148" s="454" t="s">
        <v>1319</v>
      </c>
      <c r="F148" s="436" t="s">
        <v>1745</v>
      </c>
      <c r="G148" s="435" t="s">
        <v>1746</v>
      </c>
      <c r="H148" s="435" t="s">
        <v>1747</v>
      </c>
      <c r="I148" s="450" t="s">
        <v>1748</v>
      </c>
      <c r="J148" s="441">
        <v>2800</v>
      </c>
      <c r="K148" s="441"/>
      <c r="L148" s="436"/>
    </row>
    <row r="149" spans="1:12" ht="25.5" x14ac:dyDescent="0.25">
      <c r="A149" s="448">
        <v>147</v>
      </c>
      <c r="B149" s="433" t="s">
        <v>1317</v>
      </c>
      <c r="C149" s="435" t="s">
        <v>1749</v>
      </c>
      <c r="D149" s="454" t="s">
        <v>577</v>
      </c>
      <c r="E149" s="454" t="s">
        <v>1319</v>
      </c>
      <c r="F149" s="436" t="s">
        <v>1521</v>
      </c>
      <c r="G149" s="435" t="s">
        <v>1522</v>
      </c>
      <c r="H149" s="435" t="s">
        <v>1750</v>
      </c>
      <c r="I149" s="449">
        <v>45251</v>
      </c>
      <c r="J149" s="441">
        <v>780</v>
      </c>
      <c r="K149" s="441"/>
      <c r="L149" s="436"/>
    </row>
    <row r="150" spans="1:12" ht="51" x14ac:dyDescent="0.25">
      <c r="A150" s="448">
        <v>148</v>
      </c>
      <c r="B150" s="433" t="s">
        <v>1317</v>
      </c>
      <c r="C150" s="435" t="s">
        <v>1751</v>
      </c>
      <c r="D150" s="454" t="s">
        <v>577</v>
      </c>
      <c r="E150" s="454" t="s">
        <v>1319</v>
      </c>
      <c r="F150" s="436" t="s">
        <v>1752</v>
      </c>
      <c r="G150" s="435" t="s">
        <v>1672</v>
      </c>
      <c r="H150" s="435" t="s">
        <v>1753</v>
      </c>
      <c r="I150" s="450" t="s">
        <v>1754</v>
      </c>
      <c r="J150" s="441">
        <v>500</v>
      </c>
      <c r="K150" s="441"/>
      <c r="L150" s="436"/>
    </row>
    <row r="151" spans="1:12" ht="25.5" x14ac:dyDescent="0.25">
      <c r="A151" s="448">
        <v>149</v>
      </c>
      <c r="B151" s="433" t="s">
        <v>1317</v>
      </c>
      <c r="C151" s="435" t="s">
        <v>1755</v>
      </c>
      <c r="D151" s="454" t="s">
        <v>577</v>
      </c>
      <c r="E151" s="454" t="s">
        <v>1319</v>
      </c>
      <c r="F151" s="436" t="s">
        <v>1521</v>
      </c>
      <c r="G151" s="435" t="s">
        <v>1522</v>
      </c>
      <c r="H151" s="435" t="s">
        <v>1756</v>
      </c>
      <c r="I151" s="450" t="s">
        <v>1757</v>
      </c>
      <c r="J151" s="441">
        <v>2160</v>
      </c>
      <c r="K151" s="441"/>
      <c r="L151" s="436"/>
    </row>
    <row r="152" spans="1:12" ht="38.25" x14ac:dyDescent="0.25">
      <c r="A152" s="448">
        <v>150</v>
      </c>
      <c r="B152" s="433" t="s">
        <v>1317</v>
      </c>
      <c r="C152" s="435" t="s">
        <v>1670</v>
      </c>
      <c r="D152" s="454" t="s">
        <v>577</v>
      </c>
      <c r="E152" s="454" t="s">
        <v>1319</v>
      </c>
      <c r="F152" s="436" t="s">
        <v>1758</v>
      </c>
      <c r="G152" s="435" t="s">
        <v>1672</v>
      </c>
      <c r="H152" s="435" t="s">
        <v>1673</v>
      </c>
      <c r="I152" s="450" t="s">
        <v>1759</v>
      </c>
      <c r="J152" s="441">
        <v>1221.1199999999999</v>
      </c>
      <c r="K152" s="441"/>
      <c r="L152" s="436"/>
    </row>
    <row r="153" spans="1:12" ht="51" x14ac:dyDescent="0.25">
      <c r="A153" s="448">
        <v>151</v>
      </c>
      <c r="B153" s="433" t="s">
        <v>1317</v>
      </c>
      <c r="C153" s="435" t="s">
        <v>1760</v>
      </c>
      <c r="D153" s="454" t="s">
        <v>577</v>
      </c>
      <c r="E153" s="454" t="s">
        <v>1319</v>
      </c>
      <c r="F153" s="435" t="s">
        <v>1761</v>
      </c>
      <c r="G153" s="435" t="s">
        <v>1363</v>
      </c>
      <c r="H153" s="435" t="s">
        <v>1762</v>
      </c>
      <c r="I153" s="450" t="s">
        <v>1763</v>
      </c>
      <c r="J153" s="441">
        <v>2754</v>
      </c>
      <c r="K153" s="441"/>
      <c r="L153" s="436"/>
    </row>
    <row r="154" spans="1:12" ht="63.75" x14ac:dyDescent="0.25">
      <c r="A154" s="448">
        <v>152</v>
      </c>
      <c r="B154" s="433" t="s">
        <v>1317</v>
      </c>
      <c r="C154" s="435" t="s">
        <v>1764</v>
      </c>
      <c r="D154" s="455" t="s">
        <v>1318</v>
      </c>
      <c r="E154" s="455" t="s">
        <v>541</v>
      </c>
      <c r="F154" s="435" t="s">
        <v>1765</v>
      </c>
      <c r="G154" s="435" t="s">
        <v>1663</v>
      </c>
      <c r="H154" s="435" t="s">
        <v>1766</v>
      </c>
      <c r="I154" s="449" t="s">
        <v>1767</v>
      </c>
      <c r="J154" s="441">
        <v>0</v>
      </c>
      <c r="K154" s="441"/>
      <c r="L154" s="436"/>
    </row>
    <row r="155" spans="1:12" ht="25.5" x14ac:dyDescent="0.25">
      <c r="A155" s="493">
        <v>153</v>
      </c>
      <c r="B155" s="464" t="s">
        <v>2243</v>
      </c>
      <c r="C155" s="468" t="s">
        <v>418</v>
      </c>
      <c r="D155" s="478" t="s">
        <v>301</v>
      </c>
      <c r="E155" s="478" t="s">
        <v>302</v>
      </c>
      <c r="F155" s="466" t="s">
        <v>2244</v>
      </c>
      <c r="G155" s="466" t="s">
        <v>1914</v>
      </c>
      <c r="H155" s="466" t="s">
        <v>2245</v>
      </c>
      <c r="I155" s="467" t="s">
        <v>326</v>
      </c>
      <c r="J155" s="469">
        <v>15798</v>
      </c>
      <c r="K155" s="469">
        <v>0</v>
      </c>
      <c r="L155" s="472"/>
    </row>
    <row r="156" spans="1:12" ht="25.5" x14ac:dyDescent="0.25">
      <c r="A156" s="493">
        <v>154</v>
      </c>
      <c r="B156" s="464" t="s">
        <v>2243</v>
      </c>
      <c r="C156" s="468" t="s">
        <v>418</v>
      </c>
      <c r="D156" s="478" t="s">
        <v>301</v>
      </c>
      <c r="E156" s="478" t="s">
        <v>302</v>
      </c>
      <c r="F156" s="466" t="s">
        <v>2246</v>
      </c>
      <c r="G156" s="466" t="s">
        <v>2029</v>
      </c>
      <c r="H156" s="466" t="s">
        <v>2247</v>
      </c>
      <c r="I156" s="467" t="s">
        <v>326</v>
      </c>
      <c r="J156" s="469">
        <v>16799</v>
      </c>
      <c r="K156" s="469">
        <v>0</v>
      </c>
      <c r="L156" s="464"/>
    </row>
    <row r="157" spans="1:12" ht="51" x14ac:dyDescent="0.25">
      <c r="A157" s="493">
        <v>155</v>
      </c>
      <c r="B157" s="464" t="s">
        <v>2243</v>
      </c>
      <c r="C157" s="468" t="s">
        <v>418</v>
      </c>
      <c r="D157" s="478" t="s">
        <v>301</v>
      </c>
      <c r="E157" s="478" t="s">
        <v>302</v>
      </c>
      <c r="F157" s="466" t="s">
        <v>2248</v>
      </c>
      <c r="G157" s="466" t="s">
        <v>2249</v>
      </c>
      <c r="H157" s="466" t="s">
        <v>2250</v>
      </c>
      <c r="I157" s="467" t="s">
        <v>326</v>
      </c>
      <c r="J157" s="469">
        <v>4981</v>
      </c>
      <c r="K157" s="469">
        <v>0</v>
      </c>
      <c r="L157" s="464"/>
    </row>
    <row r="158" spans="1:12" ht="51" x14ac:dyDescent="0.25">
      <c r="A158" s="493">
        <v>156</v>
      </c>
      <c r="B158" s="464" t="s">
        <v>2243</v>
      </c>
      <c r="C158" s="468" t="s">
        <v>418</v>
      </c>
      <c r="D158" s="478" t="s">
        <v>301</v>
      </c>
      <c r="E158" s="478" t="s">
        <v>302</v>
      </c>
      <c r="F158" s="466" t="s">
        <v>2251</v>
      </c>
      <c r="G158" s="466" t="s">
        <v>1846</v>
      </c>
      <c r="H158" s="466" t="s">
        <v>2252</v>
      </c>
      <c r="I158" s="467" t="s">
        <v>326</v>
      </c>
      <c r="J158" s="469">
        <v>12355</v>
      </c>
      <c r="K158" s="469">
        <v>0</v>
      </c>
      <c r="L158" s="464"/>
    </row>
    <row r="159" spans="1:12" ht="25.5" x14ac:dyDescent="0.25">
      <c r="A159" s="493">
        <v>157</v>
      </c>
      <c r="B159" s="464" t="s">
        <v>2243</v>
      </c>
      <c r="C159" s="468" t="s">
        <v>418</v>
      </c>
      <c r="D159" s="478" t="s">
        <v>301</v>
      </c>
      <c r="E159" s="478" t="s">
        <v>302</v>
      </c>
      <c r="F159" s="467" t="s">
        <v>2253</v>
      </c>
      <c r="G159" s="467" t="s">
        <v>1955</v>
      </c>
      <c r="H159" s="468" t="s">
        <v>2254</v>
      </c>
      <c r="I159" s="467" t="s">
        <v>434</v>
      </c>
      <c r="J159" s="469">
        <v>3810</v>
      </c>
      <c r="K159" s="469">
        <v>0</v>
      </c>
      <c r="L159" s="464"/>
    </row>
    <row r="160" spans="1:12" ht="25.5" x14ac:dyDescent="0.25">
      <c r="A160" s="493">
        <v>158</v>
      </c>
      <c r="B160" s="464" t="s">
        <v>2243</v>
      </c>
      <c r="C160" s="468" t="s">
        <v>418</v>
      </c>
      <c r="D160" s="478" t="s">
        <v>301</v>
      </c>
      <c r="E160" s="478" t="s">
        <v>302</v>
      </c>
      <c r="F160" s="467" t="s">
        <v>2255</v>
      </c>
      <c r="G160" s="467" t="s">
        <v>1921</v>
      </c>
      <c r="H160" s="468" t="s">
        <v>2256</v>
      </c>
      <c r="I160" s="467" t="s">
        <v>1486</v>
      </c>
      <c r="J160" s="469">
        <v>11251</v>
      </c>
      <c r="K160" s="469">
        <v>0</v>
      </c>
      <c r="L160" s="464"/>
    </row>
    <row r="161" spans="1:12" ht="25.5" x14ac:dyDescent="0.25">
      <c r="A161" s="493">
        <v>159</v>
      </c>
      <c r="B161" s="464" t="s">
        <v>2243</v>
      </c>
      <c r="C161" s="468" t="s">
        <v>418</v>
      </c>
      <c r="D161" s="478" t="s">
        <v>301</v>
      </c>
      <c r="E161" s="478" t="s">
        <v>302</v>
      </c>
      <c r="F161" s="467" t="s">
        <v>2257</v>
      </c>
      <c r="G161" s="467" t="s">
        <v>2258</v>
      </c>
      <c r="H161" s="468" t="s">
        <v>2259</v>
      </c>
      <c r="I161" s="467" t="s">
        <v>393</v>
      </c>
      <c r="J161" s="469">
        <v>13974</v>
      </c>
      <c r="K161" s="469">
        <v>0</v>
      </c>
      <c r="L161" s="464"/>
    </row>
    <row r="162" spans="1:12" ht="25.5" x14ac:dyDescent="0.25">
      <c r="A162" s="493">
        <v>160</v>
      </c>
      <c r="B162" s="464" t="s">
        <v>2243</v>
      </c>
      <c r="C162" s="468" t="s">
        <v>418</v>
      </c>
      <c r="D162" s="478" t="s">
        <v>301</v>
      </c>
      <c r="E162" s="478" t="s">
        <v>302</v>
      </c>
      <c r="F162" s="467" t="s">
        <v>2260</v>
      </c>
      <c r="G162" s="467" t="s">
        <v>2261</v>
      </c>
      <c r="H162" s="468" t="s">
        <v>2262</v>
      </c>
      <c r="I162" s="467" t="s">
        <v>393</v>
      </c>
      <c r="J162" s="469">
        <v>6117</v>
      </c>
      <c r="K162" s="469">
        <v>0</v>
      </c>
      <c r="L162" s="464"/>
    </row>
    <row r="163" spans="1:12" ht="38.25" x14ac:dyDescent="0.25">
      <c r="A163" s="493">
        <v>161</v>
      </c>
      <c r="B163" s="464" t="s">
        <v>2243</v>
      </c>
      <c r="C163" s="468" t="s">
        <v>444</v>
      </c>
      <c r="D163" s="478" t="s">
        <v>301</v>
      </c>
      <c r="E163" s="478" t="s">
        <v>302</v>
      </c>
      <c r="F163" s="468" t="s">
        <v>2263</v>
      </c>
      <c r="G163" s="468" t="s">
        <v>2264</v>
      </c>
      <c r="H163" s="468" t="s">
        <v>2265</v>
      </c>
      <c r="I163" s="467" t="s">
        <v>2266</v>
      </c>
      <c r="J163" s="469">
        <v>2000</v>
      </c>
      <c r="K163" s="469">
        <v>0</v>
      </c>
      <c r="L163" s="464"/>
    </row>
    <row r="164" spans="1:12" ht="51" x14ac:dyDescent="0.25">
      <c r="A164" s="493">
        <v>162</v>
      </c>
      <c r="B164" s="464" t="s">
        <v>2243</v>
      </c>
      <c r="C164" s="468" t="s">
        <v>444</v>
      </c>
      <c r="D164" s="478" t="s">
        <v>301</v>
      </c>
      <c r="E164" s="478" t="s">
        <v>302</v>
      </c>
      <c r="F164" s="468" t="s">
        <v>2267</v>
      </c>
      <c r="G164" s="468" t="s">
        <v>2264</v>
      </c>
      <c r="H164" s="468" t="s">
        <v>2268</v>
      </c>
      <c r="I164" s="467" t="s">
        <v>2269</v>
      </c>
      <c r="J164" s="469">
        <v>1300</v>
      </c>
      <c r="K164" s="469">
        <v>0</v>
      </c>
      <c r="L164" s="464"/>
    </row>
    <row r="165" spans="1:12" ht="25.5" x14ac:dyDescent="0.25">
      <c r="A165" s="493">
        <v>163</v>
      </c>
      <c r="B165" s="464" t="s">
        <v>2243</v>
      </c>
      <c r="C165" s="468" t="s">
        <v>444</v>
      </c>
      <c r="D165" s="478" t="s">
        <v>301</v>
      </c>
      <c r="E165" s="478" t="s">
        <v>302</v>
      </c>
      <c r="F165" s="468" t="s">
        <v>2270</v>
      </c>
      <c r="G165" s="468" t="s">
        <v>1861</v>
      </c>
      <c r="H165" s="468" t="s">
        <v>2271</v>
      </c>
      <c r="I165" s="467" t="s">
        <v>2269</v>
      </c>
      <c r="J165" s="469">
        <v>2500</v>
      </c>
      <c r="K165" s="469">
        <v>0</v>
      </c>
      <c r="L165" s="464"/>
    </row>
    <row r="166" spans="1:12" ht="25.5" x14ac:dyDescent="0.25">
      <c r="A166" s="493">
        <v>164</v>
      </c>
      <c r="B166" s="464" t="s">
        <v>2243</v>
      </c>
      <c r="C166" s="518" t="s">
        <v>2272</v>
      </c>
      <c r="D166" s="478" t="s">
        <v>577</v>
      </c>
      <c r="E166" s="478" t="s">
        <v>302</v>
      </c>
      <c r="F166" s="507" t="s">
        <v>2273</v>
      </c>
      <c r="G166" s="479" t="s">
        <v>2274</v>
      </c>
      <c r="H166" s="494" t="s">
        <v>2275</v>
      </c>
      <c r="I166" s="510">
        <v>44936</v>
      </c>
      <c r="J166" s="469">
        <v>204</v>
      </c>
      <c r="K166" s="469">
        <v>0</v>
      </c>
      <c r="L166" s="464"/>
    </row>
    <row r="167" spans="1:12" ht="38.25" x14ac:dyDescent="0.25">
      <c r="A167" s="493">
        <v>165</v>
      </c>
      <c r="B167" s="464" t="s">
        <v>2243</v>
      </c>
      <c r="C167" s="518" t="s">
        <v>2276</v>
      </c>
      <c r="D167" s="478" t="s">
        <v>577</v>
      </c>
      <c r="E167" s="478" t="s">
        <v>302</v>
      </c>
      <c r="F167" s="507" t="s">
        <v>2277</v>
      </c>
      <c r="G167" s="479" t="s">
        <v>2274</v>
      </c>
      <c r="H167" s="494" t="s">
        <v>2275</v>
      </c>
      <c r="I167" s="510">
        <v>44949</v>
      </c>
      <c r="J167" s="469">
        <v>2844</v>
      </c>
      <c r="K167" s="469">
        <v>0</v>
      </c>
      <c r="L167" s="464"/>
    </row>
    <row r="168" spans="1:12" ht="38.25" x14ac:dyDescent="0.25">
      <c r="A168" s="493">
        <v>166</v>
      </c>
      <c r="B168" s="464" t="s">
        <v>2243</v>
      </c>
      <c r="C168" s="518" t="s">
        <v>2276</v>
      </c>
      <c r="D168" s="478" t="s">
        <v>577</v>
      </c>
      <c r="E168" s="478" t="s">
        <v>302</v>
      </c>
      <c r="F168" s="507" t="s">
        <v>2278</v>
      </c>
      <c r="G168" s="479" t="s">
        <v>2274</v>
      </c>
      <c r="H168" s="494" t="s">
        <v>2275</v>
      </c>
      <c r="I168" s="510">
        <v>44951</v>
      </c>
      <c r="J168" s="469">
        <v>264</v>
      </c>
      <c r="K168" s="469">
        <v>0</v>
      </c>
      <c r="L168" s="464"/>
    </row>
    <row r="169" spans="1:12" ht="25.5" x14ac:dyDescent="0.25">
      <c r="A169" s="493">
        <v>167</v>
      </c>
      <c r="B169" s="464" t="s">
        <v>2243</v>
      </c>
      <c r="C169" s="518" t="s">
        <v>2279</v>
      </c>
      <c r="D169" s="478" t="s">
        <v>577</v>
      </c>
      <c r="E169" s="478" t="s">
        <v>302</v>
      </c>
      <c r="F169" s="507" t="s">
        <v>2280</v>
      </c>
      <c r="G169" s="479" t="s">
        <v>2274</v>
      </c>
      <c r="H169" s="494" t="s">
        <v>2275</v>
      </c>
      <c r="I169" s="510">
        <v>44952</v>
      </c>
      <c r="J169" s="469">
        <v>396</v>
      </c>
      <c r="K169" s="469">
        <v>0</v>
      </c>
      <c r="L169" s="464"/>
    </row>
    <row r="170" spans="1:12" ht="38.25" x14ac:dyDescent="0.25">
      <c r="A170" s="493">
        <v>168</v>
      </c>
      <c r="B170" s="464" t="s">
        <v>2243</v>
      </c>
      <c r="C170" s="518" t="s">
        <v>2281</v>
      </c>
      <c r="D170" s="478" t="s">
        <v>577</v>
      </c>
      <c r="E170" s="478" t="s">
        <v>302</v>
      </c>
      <c r="F170" s="507" t="s">
        <v>2282</v>
      </c>
      <c r="G170" s="479" t="s">
        <v>2274</v>
      </c>
      <c r="H170" s="494" t="s">
        <v>2275</v>
      </c>
      <c r="I170" s="510">
        <v>44952</v>
      </c>
      <c r="J170" s="469">
        <v>750</v>
      </c>
      <c r="K170" s="469">
        <v>0</v>
      </c>
      <c r="L170" s="464"/>
    </row>
    <row r="171" spans="1:12" ht="51" x14ac:dyDescent="0.25">
      <c r="A171" s="493">
        <v>169</v>
      </c>
      <c r="B171" s="464" t="s">
        <v>2243</v>
      </c>
      <c r="C171" s="518" t="s">
        <v>2283</v>
      </c>
      <c r="D171" s="478" t="s">
        <v>577</v>
      </c>
      <c r="E171" s="478" t="s">
        <v>302</v>
      </c>
      <c r="F171" s="507" t="s">
        <v>2284</v>
      </c>
      <c r="G171" s="479" t="s">
        <v>2274</v>
      </c>
      <c r="H171" s="494" t="s">
        <v>2275</v>
      </c>
      <c r="I171" s="510">
        <v>44959</v>
      </c>
      <c r="J171" s="469">
        <v>2580</v>
      </c>
      <c r="K171" s="469">
        <v>0</v>
      </c>
      <c r="L171" s="464"/>
    </row>
    <row r="172" spans="1:12" ht="51" x14ac:dyDescent="0.25">
      <c r="A172" s="493">
        <v>170</v>
      </c>
      <c r="B172" s="464" t="s">
        <v>2243</v>
      </c>
      <c r="C172" s="518" t="s">
        <v>2283</v>
      </c>
      <c r="D172" s="478" t="s">
        <v>577</v>
      </c>
      <c r="E172" s="478" t="s">
        <v>302</v>
      </c>
      <c r="F172" s="507" t="s">
        <v>2285</v>
      </c>
      <c r="G172" s="479" t="s">
        <v>2274</v>
      </c>
      <c r="H172" s="494" t="s">
        <v>2286</v>
      </c>
      <c r="I172" s="510">
        <v>44959</v>
      </c>
      <c r="J172" s="469">
        <v>660</v>
      </c>
      <c r="K172" s="469">
        <v>0</v>
      </c>
      <c r="L172" s="464"/>
    </row>
    <row r="173" spans="1:12" ht="38.25" x14ac:dyDescent="0.25">
      <c r="A173" s="493">
        <v>171</v>
      </c>
      <c r="B173" s="464" t="s">
        <v>2243</v>
      </c>
      <c r="C173" s="518" t="s">
        <v>2276</v>
      </c>
      <c r="D173" s="478" t="s">
        <v>577</v>
      </c>
      <c r="E173" s="478" t="s">
        <v>302</v>
      </c>
      <c r="F173" s="507" t="s">
        <v>2287</v>
      </c>
      <c r="G173" s="479" t="s">
        <v>2274</v>
      </c>
      <c r="H173" s="494" t="s">
        <v>2275</v>
      </c>
      <c r="I173" s="510">
        <v>44959</v>
      </c>
      <c r="J173" s="469">
        <v>1104</v>
      </c>
      <c r="K173" s="469">
        <v>0</v>
      </c>
      <c r="L173" s="464"/>
    </row>
    <row r="174" spans="1:12" ht="38.25" x14ac:dyDescent="0.25">
      <c r="A174" s="493">
        <v>172</v>
      </c>
      <c r="B174" s="464" t="s">
        <v>2243</v>
      </c>
      <c r="C174" s="518" t="s">
        <v>2288</v>
      </c>
      <c r="D174" s="478" t="s">
        <v>577</v>
      </c>
      <c r="E174" s="478" t="s">
        <v>302</v>
      </c>
      <c r="F174" s="507" t="s">
        <v>2289</v>
      </c>
      <c r="G174" s="479" t="s">
        <v>2098</v>
      </c>
      <c r="H174" s="494" t="s">
        <v>2290</v>
      </c>
      <c r="I174" s="510">
        <v>44952</v>
      </c>
      <c r="J174" s="469">
        <v>630</v>
      </c>
      <c r="K174" s="469">
        <v>0</v>
      </c>
      <c r="L174" s="464"/>
    </row>
    <row r="175" spans="1:12" ht="38.25" x14ac:dyDescent="0.25">
      <c r="A175" s="493">
        <v>173</v>
      </c>
      <c r="B175" s="464" t="s">
        <v>2243</v>
      </c>
      <c r="C175" s="518" t="s">
        <v>2288</v>
      </c>
      <c r="D175" s="478" t="s">
        <v>577</v>
      </c>
      <c r="E175" s="478" t="s">
        <v>302</v>
      </c>
      <c r="F175" s="507" t="s">
        <v>2291</v>
      </c>
      <c r="G175" s="479" t="s">
        <v>2098</v>
      </c>
      <c r="H175" s="494" t="s">
        <v>2290</v>
      </c>
      <c r="I175" s="510">
        <v>44957</v>
      </c>
      <c r="J175" s="469">
        <v>450</v>
      </c>
      <c r="K175" s="469">
        <v>0</v>
      </c>
      <c r="L175" s="464"/>
    </row>
    <row r="176" spans="1:12" ht="38.25" x14ac:dyDescent="0.25">
      <c r="A176" s="493">
        <v>174</v>
      </c>
      <c r="B176" s="464" t="s">
        <v>2243</v>
      </c>
      <c r="C176" s="518" t="s">
        <v>2288</v>
      </c>
      <c r="D176" s="478" t="s">
        <v>577</v>
      </c>
      <c r="E176" s="478" t="s">
        <v>302</v>
      </c>
      <c r="F176" s="507" t="s">
        <v>2292</v>
      </c>
      <c r="G176" s="479" t="s">
        <v>2098</v>
      </c>
      <c r="H176" s="494" t="s">
        <v>2290</v>
      </c>
      <c r="I176" s="510">
        <v>44957</v>
      </c>
      <c r="J176" s="469">
        <v>450</v>
      </c>
      <c r="K176" s="469">
        <v>0</v>
      </c>
      <c r="L176" s="464"/>
    </row>
    <row r="177" spans="1:12" ht="38.25" x14ac:dyDescent="0.25">
      <c r="A177" s="493">
        <v>175</v>
      </c>
      <c r="B177" s="464" t="s">
        <v>2243</v>
      </c>
      <c r="C177" s="512" t="s">
        <v>2288</v>
      </c>
      <c r="D177" s="478" t="s">
        <v>577</v>
      </c>
      <c r="E177" s="478" t="s">
        <v>302</v>
      </c>
      <c r="F177" s="507" t="s">
        <v>2293</v>
      </c>
      <c r="G177" s="479" t="s">
        <v>2098</v>
      </c>
      <c r="H177" s="494" t="s">
        <v>2290</v>
      </c>
      <c r="I177" s="511">
        <v>44952</v>
      </c>
      <c r="J177" s="469">
        <v>1800</v>
      </c>
      <c r="K177" s="469">
        <v>0</v>
      </c>
      <c r="L177" s="464"/>
    </row>
    <row r="178" spans="1:12" ht="25.5" x14ac:dyDescent="0.25">
      <c r="A178" s="493">
        <v>176</v>
      </c>
      <c r="B178" s="464" t="s">
        <v>2243</v>
      </c>
      <c r="C178" s="512" t="s">
        <v>2294</v>
      </c>
      <c r="D178" s="478" t="s">
        <v>577</v>
      </c>
      <c r="E178" s="478" t="s">
        <v>302</v>
      </c>
      <c r="F178" s="507" t="s">
        <v>2295</v>
      </c>
      <c r="G178" s="479" t="s">
        <v>2274</v>
      </c>
      <c r="H178" s="512" t="s">
        <v>2296</v>
      </c>
      <c r="I178" s="511">
        <v>44971</v>
      </c>
      <c r="J178" s="469">
        <v>3600</v>
      </c>
      <c r="K178" s="469">
        <v>0</v>
      </c>
      <c r="L178" s="464"/>
    </row>
    <row r="179" spans="1:12" ht="25.5" x14ac:dyDescent="0.25">
      <c r="A179" s="493">
        <v>177</v>
      </c>
      <c r="B179" s="464" t="s">
        <v>2243</v>
      </c>
      <c r="C179" s="512" t="s">
        <v>2297</v>
      </c>
      <c r="D179" s="478" t="s">
        <v>577</v>
      </c>
      <c r="E179" s="478" t="s">
        <v>302</v>
      </c>
      <c r="F179" s="468" t="s">
        <v>2298</v>
      </c>
      <c r="G179" s="479" t="s">
        <v>2274</v>
      </c>
      <c r="H179" s="512" t="s">
        <v>2296</v>
      </c>
      <c r="I179" s="511">
        <v>44971</v>
      </c>
      <c r="J179" s="469">
        <v>3150</v>
      </c>
      <c r="K179" s="469">
        <v>0</v>
      </c>
      <c r="L179" s="464"/>
    </row>
    <row r="180" spans="1:12" ht="25.5" x14ac:dyDescent="0.25">
      <c r="A180" s="493">
        <v>178</v>
      </c>
      <c r="B180" s="464" t="s">
        <v>2243</v>
      </c>
      <c r="C180" s="512" t="s">
        <v>2299</v>
      </c>
      <c r="D180" s="478" t="s">
        <v>577</v>
      </c>
      <c r="E180" s="478" t="s">
        <v>302</v>
      </c>
      <c r="F180" s="468" t="s">
        <v>2300</v>
      </c>
      <c r="G180" s="479" t="s">
        <v>2274</v>
      </c>
      <c r="H180" s="512" t="s">
        <v>2296</v>
      </c>
      <c r="I180" s="511">
        <v>44971</v>
      </c>
      <c r="J180" s="469">
        <v>3780</v>
      </c>
      <c r="K180" s="469">
        <v>0</v>
      </c>
      <c r="L180" s="464"/>
    </row>
    <row r="181" spans="1:12" ht="25.5" x14ac:dyDescent="0.25">
      <c r="A181" s="493">
        <v>179</v>
      </c>
      <c r="B181" s="464" t="s">
        <v>2243</v>
      </c>
      <c r="C181" s="512" t="s">
        <v>2301</v>
      </c>
      <c r="D181" s="478" t="s">
        <v>577</v>
      </c>
      <c r="E181" s="478" t="s">
        <v>302</v>
      </c>
      <c r="F181" s="468" t="s">
        <v>2302</v>
      </c>
      <c r="G181" s="479" t="s">
        <v>2274</v>
      </c>
      <c r="H181" s="473" t="s">
        <v>2303</v>
      </c>
      <c r="I181" s="511">
        <v>44974</v>
      </c>
      <c r="J181" s="469">
        <v>124.8</v>
      </c>
      <c r="K181" s="469">
        <v>0</v>
      </c>
      <c r="L181" s="464"/>
    </row>
    <row r="182" spans="1:12" ht="25.5" x14ac:dyDescent="0.25">
      <c r="A182" s="493">
        <v>180</v>
      </c>
      <c r="B182" s="464" t="s">
        <v>2243</v>
      </c>
      <c r="C182" s="512" t="s">
        <v>2304</v>
      </c>
      <c r="D182" s="478" t="s">
        <v>577</v>
      </c>
      <c r="E182" s="478" t="s">
        <v>302</v>
      </c>
      <c r="F182" s="507" t="s">
        <v>2302</v>
      </c>
      <c r="G182" s="479" t="s">
        <v>2274</v>
      </c>
      <c r="H182" s="473" t="s">
        <v>2303</v>
      </c>
      <c r="I182" s="511">
        <v>44974</v>
      </c>
      <c r="J182" s="469">
        <v>166.8</v>
      </c>
      <c r="K182" s="469">
        <v>0</v>
      </c>
      <c r="L182" s="464"/>
    </row>
    <row r="183" spans="1:12" ht="51" x14ac:dyDescent="0.25">
      <c r="A183" s="493">
        <v>181</v>
      </c>
      <c r="B183" s="464" t="s">
        <v>2243</v>
      </c>
      <c r="C183" s="512" t="s">
        <v>2305</v>
      </c>
      <c r="D183" s="478" t="s">
        <v>577</v>
      </c>
      <c r="E183" s="478" t="s">
        <v>302</v>
      </c>
      <c r="F183" s="507" t="s">
        <v>2302</v>
      </c>
      <c r="G183" s="479" t="s">
        <v>2274</v>
      </c>
      <c r="H183" s="473" t="s">
        <v>2303</v>
      </c>
      <c r="I183" s="511">
        <v>44974</v>
      </c>
      <c r="J183" s="469">
        <v>170.4</v>
      </c>
      <c r="K183" s="469">
        <v>0</v>
      </c>
      <c r="L183" s="464"/>
    </row>
    <row r="184" spans="1:12" ht="25.5" x14ac:dyDescent="0.25">
      <c r="A184" s="493">
        <v>182</v>
      </c>
      <c r="B184" s="464" t="s">
        <v>2243</v>
      </c>
      <c r="C184" s="512" t="s">
        <v>2306</v>
      </c>
      <c r="D184" s="478" t="s">
        <v>577</v>
      </c>
      <c r="E184" s="478" t="s">
        <v>302</v>
      </c>
      <c r="F184" s="507" t="s">
        <v>2302</v>
      </c>
      <c r="G184" s="479" t="s">
        <v>2274</v>
      </c>
      <c r="H184" s="473" t="s">
        <v>2303</v>
      </c>
      <c r="I184" s="511">
        <v>44974</v>
      </c>
      <c r="J184" s="469">
        <v>166.8</v>
      </c>
      <c r="K184" s="469">
        <v>0</v>
      </c>
      <c r="L184" s="464"/>
    </row>
    <row r="185" spans="1:12" ht="25.5" x14ac:dyDescent="0.25">
      <c r="A185" s="493">
        <v>183</v>
      </c>
      <c r="B185" s="464" t="s">
        <v>2243</v>
      </c>
      <c r="C185" s="512" t="s">
        <v>2307</v>
      </c>
      <c r="D185" s="478" t="s">
        <v>577</v>
      </c>
      <c r="E185" s="478" t="s">
        <v>302</v>
      </c>
      <c r="F185" s="507" t="s">
        <v>2302</v>
      </c>
      <c r="G185" s="479" t="s">
        <v>2274</v>
      </c>
      <c r="H185" s="473" t="s">
        <v>2303</v>
      </c>
      <c r="I185" s="511">
        <v>44974</v>
      </c>
      <c r="J185" s="469">
        <v>166.8</v>
      </c>
      <c r="K185" s="469">
        <v>0</v>
      </c>
      <c r="L185" s="464"/>
    </row>
    <row r="186" spans="1:12" ht="38.25" x14ac:dyDescent="0.25">
      <c r="A186" s="493">
        <v>184</v>
      </c>
      <c r="B186" s="464" t="s">
        <v>2243</v>
      </c>
      <c r="C186" s="512" t="s">
        <v>2308</v>
      </c>
      <c r="D186" s="478" t="s">
        <v>577</v>
      </c>
      <c r="E186" s="478" t="s">
        <v>302</v>
      </c>
      <c r="F186" s="468" t="s">
        <v>2309</v>
      </c>
      <c r="G186" s="479" t="s">
        <v>1792</v>
      </c>
      <c r="H186" s="512" t="s">
        <v>2310</v>
      </c>
      <c r="I186" s="511">
        <v>44972</v>
      </c>
      <c r="J186" s="469">
        <v>360</v>
      </c>
      <c r="K186" s="469">
        <v>0</v>
      </c>
      <c r="L186" s="464"/>
    </row>
    <row r="187" spans="1:12" ht="38.25" x14ac:dyDescent="0.25">
      <c r="A187" s="493">
        <v>185</v>
      </c>
      <c r="B187" s="464" t="s">
        <v>2243</v>
      </c>
      <c r="C187" s="512" t="s">
        <v>2311</v>
      </c>
      <c r="D187" s="478" t="s">
        <v>577</v>
      </c>
      <c r="E187" s="478" t="s">
        <v>302</v>
      </c>
      <c r="F187" s="468" t="s">
        <v>2312</v>
      </c>
      <c r="G187" s="479" t="s">
        <v>2274</v>
      </c>
      <c r="H187" s="494" t="s">
        <v>2313</v>
      </c>
      <c r="I187" s="511">
        <v>44979</v>
      </c>
      <c r="J187" s="469">
        <v>3558</v>
      </c>
      <c r="K187" s="469">
        <v>0</v>
      </c>
      <c r="L187" s="464"/>
    </row>
    <row r="188" spans="1:12" ht="25.5" x14ac:dyDescent="0.25">
      <c r="A188" s="493">
        <v>186</v>
      </c>
      <c r="B188" s="464" t="s">
        <v>2243</v>
      </c>
      <c r="C188" s="512" t="s">
        <v>2314</v>
      </c>
      <c r="D188" s="478" t="s">
        <v>577</v>
      </c>
      <c r="E188" s="478" t="s">
        <v>302</v>
      </c>
      <c r="F188" s="468" t="s">
        <v>2315</v>
      </c>
      <c r="G188" s="479" t="s">
        <v>2274</v>
      </c>
      <c r="H188" s="494" t="s">
        <v>2275</v>
      </c>
      <c r="I188" s="511">
        <v>44980</v>
      </c>
      <c r="J188" s="469">
        <v>2664</v>
      </c>
      <c r="K188" s="469">
        <v>0</v>
      </c>
      <c r="L188" s="464"/>
    </row>
    <row r="189" spans="1:12" ht="25.5" x14ac:dyDescent="0.25">
      <c r="A189" s="493">
        <v>187</v>
      </c>
      <c r="B189" s="464" t="s">
        <v>2243</v>
      </c>
      <c r="C189" s="512" t="s">
        <v>2316</v>
      </c>
      <c r="D189" s="478" t="s">
        <v>577</v>
      </c>
      <c r="E189" s="478" t="s">
        <v>302</v>
      </c>
      <c r="F189" s="468" t="s">
        <v>2317</v>
      </c>
      <c r="G189" s="479" t="s">
        <v>2274</v>
      </c>
      <c r="H189" s="494" t="s">
        <v>2275</v>
      </c>
      <c r="I189" s="511">
        <v>44994</v>
      </c>
      <c r="J189" s="469">
        <v>2016</v>
      </c>
      <c r="K189" s="469">
        <v>0</v>
      </c>
      <c r="L189" s="464"/>
    </row>
    <row r="190" spans="1:12" ht="25.5" x14ac:dyDescent="0.25">
      <c r="A190" s="493">
        <v>188</v>
      </c>
      <c r="B190" s="464" t="s">
        <v>2243</v>
      </c>
      <c r="C190" s="512" t="s">
        <v>2316</v>
      </c>
      <c r="D190" s="478" t="s">
        <v>577</v>
      </c>
      <c r="E190" s="478" t="s">
        <v>302</v>
      </c>
      <c r="F190" s="468" t="s">
        <v>2318</v>
      </c>
      <c r="G190" s="479" t="s">
        <v>2274</v>
      </c>
      <c r="H190" s="494" t="s">
        <v>2275</v>
      </c>
      <c r="I190" s="511">
        <v>44994</v>
      </c>
      <c r="J190" s="469">
        <v>1164</v>
      </c>
      <c r="K190" s="469">
        <v>0</v>
      </c>
      <c r="L190" s="464"/>
    </row>
    <row r="191" spans="1:12" ht="51" x14ac:dyDescent="0.25">
      <c r="A191" s="493">
        <v>189</v>
      </c>
      <c r="B191" s="464" t="s">
        <v>2243</v>
      </c>
      <c r="C191" s="512" t="s">
        <v>2283</v>
      </c>
      <c r="D191" s="478" t="s">
        <v>577</v>
      </c>
      <c r="E191" s="478" t="s">
        <v>302</v>
      </c>
      <c r="F191" s="512" t="s">
        <v>2319</v>
      </c>
      <c r="G191" s="479" t="s">
        <v>2274</v>
      </c>
      <c r="H191" s="494" t="s">
        <v>2275</v>
      </c>
      <c r="I191" s="511">
        <v>44994</v>
      </c>
      <c r="J191" s="469">
        <v>2208</v>
      </c>
      <c r="K191" s="469">
        <v>0</v>
      </c>
      <c r="L191" s="464"/>
    </row>
    <row r="192" spans="1:12" ht="38.25" x14ac:dyDescent="0.25">
      <c r="A192" s="493">
        <v>190</v>
      </c>
      <c r="B192" s="464" t="s">
        <v>2243</v>
      </c>
      <c r="C192" s="519" t="s">
        <v>2320</v>
      </c>
      <c r="D192" s="478" t="s">
        <v>577</v>
      </c>
      <c r="E192" s="478" t="s">
        <v>302</v>
      </c>
      <c r="F192" s="468" t="s">
        <v>2321</v>
      </c>
      <c r="G192" s="479" t="s">
        <v>2274</v>
      </c>
      <c r="H192" s="494" t="s">
        <v>2275</v>
      </c>
      <c r="I192" s="513">
        <v>45006</v>
      </c>
      <c r="J192" s="469">
        <v>825.6</v>
      </c>
      <c r="K192" s="469">
        <v>0</v>
      </c>
      <c r="L192" s="464"/>
    </row>
    <row r="193" spans="1:12" ht="25.5" x14ac:dyDescent="0.25">
      <c r="A193" s="493">
        <v>191</v>
      </c>
      <c r="B193" s="464" t="s">
        <v>2243</v>
      </c>
      <c r="C193" s="519" t="s">
        <v>2314</v>
      </c>
      <c r="D193" s="478" t="s">
        <v>577</v>
      </c>
      <c r="E193" s="478" t="s">
        <v>302</v>
      </c>
      <c r="F193" s="507" t="s">
        <v>2322</v>
      </c>
      <c r="G193" s="479" t="s">
        <v>2274</v>
      </c>
      <c r="H193" s="494" t="s">
        <v>2275</v>
      </c>
      <c r="I193" s="513">
        <v>45008</v>
      </c>
      <c r="J193" s="469">
        <v>1812</v>
      </c>
      <c r="K193" s="469">
        <v>0</v>
      </c>
      <c r="L193" s="464"/>
    </row>
    <row r="194" spans="1:12" ht="25.5" x14ac:dyDescent="0.25">
      <c r="A194" s="493">
        <v>192</v>
      </c>
      <c r="B194" s="464" t="s">
        <v>2243</v>
      </c>
      <c r="C194" s="519" t="s">
        <v>2323</v>
      </c>
      <c r="D194" s="478" t="s">
        <v>577</v>
      </c>
      <c r="E194" s="478" t="s">
        <v>302</v>
      </c>
      <c r="F194" s="507" t="s">
        <v>2324</v>
      </c>
      <c r="G194" s="479" t="s">
        <v>2274</v>
      </c>
      <c r="H194" s="473" t="s">
        <v>2303</v>
      </c>
      <c r="I194" s="513">
        <v>45007</v>
      </c>
      <c r="J194" s="469">
        <v>254.4</v>
      </c>
      <c r="K194" s="469">
        <v>0</v>
      </c>
      <c r="L194" s="464"/>
    </row>
    <row r="195" spans="1:12" ht="38.25" x14ac:dyDescent="0.25">
      <c r="A195" s="493">
        <v>193</v>
      </c>
      <c r="B195" s="464" t="s">
        <v>2243</v>
      </c>
      <c r="C195" s="519" t="s">
        <v>2325</v>
      </c>
      <c r="D195" s="478" t="s">
        <v>577</v>
      </c>
      <c r="E195" s="478" t="s">
        <v>302</v>
      </c>
      <c r="F195" s="468" t="s">
        <v>2326</v>
      </c>
      <c r="G195" s="479" t="s">
        <v>1893</v>
      </c>
      <c r="H195" s="514" t="s">
        <v>2327</v>
      </c>
      <c r="I195" s="513">
        <v>45035</v>
      </c>
      <c r="J195" s="469">
        <v>33780</v>
      </c>
      <c r="K195" s="469">
        <v>0</v>
      </c>
      <c r="L195" s="464"/>
    </row>
    <row r="196" spans="1:12" ht="51" x14ac:dyDescent="0.25">
      <c r="A196" s="493">
        <v>194</v>
      </c>
      <c r="B196" s="464" t="s">
        <v>2243</v>
      </c>
      <c r="C196" s="519" t="s">
        <v>2328</v>
      </c>
      <c r="D196" s="478" t="s">
        <v>577</v>
      </c>
      <c r="E196" s="478" t="s">
        <v>302</v>
      </c>
      <c r="F196" s="507" t="s">
        <v>2329</v>
      </c>
      <c r="G196" s="479" t="s">
        <v>1831</v>
      </c>
      <c r="H196" s="494" t="s">
        <v>2330</v>
      </c>
      <c r="I196" s="513">
        <v>45035</v>
      </c>
      <c r="J196" s="469">
        <v>2200</v>
      </c>
      <c r="K196" s="469">
        <v>0</v>
      </c>
      <c r="L196" s="464"/>
    </row>
    <row r="197" spans="1:12" ht="25.5" x14ac:dyDescent="0.25">
      <c r="A197" s="493">
        <v>195</v>
      </c>
      <c r="B197" s="464" t="s">
        <v>2243</v>
      </c>
      <c r="C197" s="519" t="s">
        <v>2331</v>
      </c>
      <c r="D197" s="478" t="s">
        <v>577</v>
      </c>
      <c r="E197" s="478" t="s">
        <v>302</v>
      </c>
      <c r="F197" s="507" t="s">
        <v>2332</v>
      </c>
      <c r="G197" s="479" t="s">
        <v>2333</v>
      </c>
      <c r="H197" s="473" t="s">
        <v>2334</v>
      </c>
      <c r="I197" s="513">
        <v>45040</v>
      </c>
      <c r="J197" s="469">
        <v>156</v>
      </c>
      <c r="K197" s="469">
        <v>0</v>
      </c>
      <c r="L197" s="464"/>
    </row>
    <row r="198" spans="1:12" ht="25.5" x14ac:dyDescent="0.25">
      <c r="A198" s="493">
        <v>196</v>
      </c>
      <c r="B198" s="464" t="s">
        <v>2243</v>
      </c>
      <c r="C198" s="519" t="s">
        <v>2335</v>
      </c>
      <c r="D198" s="478" t="s">
        <v>577</v>
      </c>
      <c r="E198" s="478" t="s">
        <v>302</v>
      </c>
      <c r="F198" s="507" t="s">
        <v>2332</v>
      </c>
      <c r="G198" s="479" t="s">
        <v>2333</v>
      </c>
      <c r="H198" s="473" t="s">
        <v>2334</v>
      </c>
      <c r="I198" s="513">
        <v>45040</v>
      </c>
      <c r="J198" s="469">
        <v>108</v>
      </c>
      <c r="K198" s="469">
        <v>0</v>
      </c>
      <c r="L198" s="464"/>
    </row>
    <row r="199" spans="1:12" ht="25.5" x14ac:dyDescent="0.25">
      <c r="A199" s="493">
        <v>197</v>
      </c>
      <c r="B199" s="464" t="s">
        <v>2243</v>
      </c>
      <c r="C199" s="519" t="s">
        <v>2336</v>
      </c>
      <c r="D199" s="478" t="s">
        <v>577</v>
      </c>
      <c r="E199" s="478" t="s">
        <v>302</v>
      </c>
      <c r="F199" s="507" t="s">
        <v>2332</v>
      </c>
      <c r="G199" s="479" t="s">
        <v>2333</v>
      </c>
      <c r="H199" s="473" t="s">
        <v>2334</v>
      </c>
      <c r="I199" s="513">
        <v>45040</v>
      </c>
      <c r="J199" s="469">
        <v>132</v>
      </c>
      <c r="K199" s="469">
        <v>0</v>
      </c>
      <c r="L199" s="464"/>
    </row>
    <row r="200" spans="1:12" ht="25.5" x14ac:dyDescent="0.25">
      <c r="A200" s="493">
        <v>198</v>
      </c>
      <c r="B200" s="464" t="s">
        <v>2243</v>
      </c>
      <c r="C200" s="519" t="s">
        <v>2337</v>
      </c>
      <c r="D200" s="478" t="s">
        <v>577</v>
      </c>
      <c r="E200" s="478" t="s">
        <v>302</v>
      </c>
      <c r="F200" s="507" t="s">
        <v>2338</v>
      </c>
      <c r="G200" s="479" t="s">
        <v>1893</v>
      </c>
      <c r="H200" s="494" t="s">
        <v>2339</v>
      </c>
      <c r="I200" s="513">
        <v>45041</v>
      </c>
      <c r="J200" s="469">
        <v>3000</v>
      </c>
      <c r="K200" s="469">
        <v>0</v>
      </c>
      <c r="L200" s="464"/>
    </row>
    <row r="201" spans="1:12" ht="25.5" x14ac:dyDescent="0.25">
      <c r="A201" s="493">
        <v>199</v>
      </c>
      <c r="B201" s="464" t="s">
        <v>2243</v>
      </c>
      <c r="C201" s="519" t="s">
        <v>2340</v>
      </c>
      <c r="D201" s="478" t="s">
        <v>577</v>
      </c>
      <c r="E201" s="478" t="s">
        <v>302</v>
      </c>
      <c r="F201" s="507" t="s">
        <v>2332</v>
      </c>
      <c r="G201" s="479" t="s">
        <v>2333</v>
      </c>
      <c r="H201" s="473" t="s">
        <v>2334</v>
      </c>
      <c r="I201" s="513">
        <v>45041</v>
      </c>
      <c r="J201" s="469">
        <v>132</v>
      </c>
      <c r="K201" s="469">
        <v>0</v>
      </c>
      <c r="L201" s="464"/>
    </row>
    <row r="202" spans="1:12" ht="25.5" x14ac:dyDescent="0.25">
      <c r="A202" s="493">
        <v>200</v>
      </c>
      <c r="B202" s="464" t="s">
        <v>2243</v>
      </c>
      <c r="C202" s="519" t="s">
        <v>2341</v>
      </c>
      <c r="D202" s="478" t="s">
        <v>577</v>
      </c>
      <c r="E202" s="478" t="s">
        <v>302</v>
      </c>
      <c r="F202" s="507" t="s">
        <v>2332</v>
      </c>
      <c r="G202" s="479" t="s">
        <v>2333</v>
      </c>
      <c r="H202" s="473" t="s">
        <v>2334</v>
      </c>
      <c r="I202" s="513">
        <v>45041</v>
      </c>
      <c r="J202" s="469">
        <v>132</v>
      </c>
      <c r="K202" s="469">
        <v>0</v>
      </c>
      <c r="L202" s="464"/>
    </row>
    <row r="203" spans="1:12" ht="25.5" x14ac:dyDescent="0.25">
      <c r="A203" s="493">
        <v>201</v>
      </c>
      <c r="B203" s="464" t="s">
        <v>2243</v>
      </c>
      <c r="C203" s="519" t="s">
        <v>2342</v>
      </c>
      <c r="D203" s="478" t="s">
        <v>577</v>
      </c>
      <c r="E203" s="478" t="s">
        <v>302</v>
      </c>
      <c r="F203" s="507" t="s">
        <v>2332</v>
      </c>
      <c r="G203" s="479" t="s">
        <v>2333</v>
      </c>
      <c r="H203" s="473" t="s">
        <v>2334</v>
      </c>
      <c r="I203" s="513">
        <v>45041</v>
      </c>
      <c r="J203" s="469">
        <v>120</v>
      </c>
      <c r="K203" s="469">
        <v>0</v>
      </c>
      <c r="L203" s="464"/>
    </row>
    <row r="204" spans="1:12" ht="25.5" x14ac:dyDescent="0.25">
      <c r="A204" s="493">
        <v>202</v>
      </c>
      <c r="B204" s="464" t="s">
        <v>2243</v>
      </c>
      <c r="C204" s="519" t="s">
        <v>2343</v>
      </c>
      <c r="D204" s="478" t="s">
        <v>577</v>
      </c>
      <c r="E204" s="478" t="s">
        <v>302</v>
      </c>
      <c r="F204" s="507" t="s">
        <v>2332</v>
      </c>
      <c r="G204" s="479" t="s">
        <v>2333</v>
      </c>
      <c r="H204" s="473" t="s">
        <v>2334</v>
      </c>
      <c r="I204" s="513">
        <v>45041</v>
      </c>
      <c r="J204" s="469">
        <v>132</v>
      </c>
      <c r="K204" s="469">
        <v>0</v>
      </c>
      <c r="L204" s="464"/>
    </row>
    <row r="205" spans="1:12" ht="25.5" x14ac:dyDescent="0.25">
      <c r="A205" s="493">
        <v>203</v>
      </c>
      <c r="B205" s="464" t="s">
        <v>2243</v>
      </c>
      <c r="C205" s="519" t="s">
        <v>2344</v>
      </c>
      <c r="D205" s="478" t="s">
        <v>577</v>
      </c>
      <c r="E205" s="478" t="s">
        <v>302</v>
      </c>
      <c r="F205" s="507" t="s">
        <v>2332</v>
      </c>
      <c r="G205" s="479" t="s">
        <v>2333</v>
      </c>
      <c r="H205" s="473" t="s">
        <v>2334</v>
      </c>
      <c r="I205" s="513">
        <v>45042</v>
      </c>
      <c r="J205" s="469">
        <v>132</v>
      </c>
      <c r="K205" s="469">
        <v>0</v>
      </c>
      <c r="L205" s="464"/>
    </row>
    <row r="206" spans="1:12" ht="25.5" x14ac:dyDescent="0.25">
      <c r="A206" s="493">
        <v>204</v>
      </c>
      <c r="B206" s="464" t="s">
        <v>2243</v>
      </c>
      <c r="C206" s="519" t="s">
        <v>2345</v>
      </c>
      <c r="D206" s="478" t="s">
        <v>577</v>
      </c>
      <c r="E206" s="478" t="s">
        <v>302</v>
      </c>
      <c r="F206" s="507" t="s">
        <v>2332</v>
      </c>
      <c r="G206" s="479" t="s">
        <v>2333</v>
      </c>
      <c r="H206" s="473" t="s">
        <v>2334</v>
      </c>
      <c r="I206" s="513">
        <v>45042</v>
      </c>
      <c r="J206" s="469">
        <v>132</v>
      </c>
      <c r="K206" s="469">
        <v>0</v>
      </c>
      <c r="L206" s="464"/>
    </row>
    <row r="207" spans="1:12" ht="25.5" x14ac:dyDescent="0.25">
      <c r="A207" s="493">
        <v>205</v>
      </c>
      <c r="B207" s="464" t="s">
        <v>2243</v>
      </c>
      <c r="C207" s="519" t="s">
        <v>2346</v>
      </c>
      <c r="D207" s="478" t="s">
        <v>577</v>
      </c>
      <c r="E207" s="478" t="s">
        <v>302</v>
      </c>
      <c r="F207" s="507" t="s">
        <v>2332</v>
      </c>
      <c r="G207" s="479" t="s">
        <v>2333</v>
      </c>
      <c r="H207" s="473" t="s">
        <v>2334</v>
      </c>
      <c r="I207" s="513">
        <v>45042</v>
      </c>
      <c r="J207" s="469">
        <v>132</v>
      </c>
      <c r="K207" s="469">
        <v>0</v>
      </c>
      <c r="L207" s="464"/>
    </row>
    <row r="208" spans="1:12" ht="38.25" x14ac:dyDescent="0.25">
      <c r="A208" s="493">
        <v>206</v>
      </c>
      <c r="B208" s="464" t="s">
        <v>2243</v>
      </c>
      <c r="C208" s="519" t="s">
        <v>2347</v>
      </c>
      <c r="D208" s="478" t="s">
        <v>577</v>
      </c>
      <c r="E208" s="478" t="s">
        <v>302</v>
      </c>
      <c r="F208" s="507" t="s">
        <v>2348</v>
      </c>
      <c r="G208" s="479" t="s">
        <v>2274</v>
      </c>
      <c r="H208" s="494" t="s">
        <v>2275</v>
      </c>
      <c r="I208" s="513">
        <v>45043</v>
      </c>
      <c r="J208" s="469">
        <v>2124</v>
      </c>
      <c r="K208" s="469">
        <v>0</v>
      </c>
      <c r="L208" s="464"/>
    </row>
    <row r="209" spans="1:12" ht="25.5" x14ac:dyDescent="0.25">
      <c r="A209" s="493">
        <v>207</v>
      </c>
      <c r="B209" s="464" t="s">
        <v>2243</v>
      </c>
      <c r="C209" s="519" t="s">
        <v>2349</v>
      </c>
      <c r="D209" s="478" t="s">
        <v>577</v>
      </c>
      <c r="E209" s="478" t="s">
        <v>302</v>
      </c>
      <c r="F209" s="507" t="s">
        <v>2332</v>
      </c>
      <c r="G209" s="479" t="s">
        <v>2333</v>
      </c>
      <c r="H209" s="473" t="s">
        <v>2334</v>
      </c>
      <c r="I209" s="513">
        <v>45043</v>
      </c>
      <c r="J209" s="469">
        <v>144</v>
      </c>
      <c r="K209" s="469">
        <v>0</v>
      </c>
      <c r="L209" s="464"/>
    </row>
    <row r="210" spans="1:12" ht="25.5" x14ac:dyDescent="0.25">
      <c r="A210" s="493">
        <v>208</v>
      </c>
      <c r="B210" s="464" t="s">
        <v>2243</v>
      </c>
      <c r="C210" s="519" t="s">
        <v>2350</v>
      </c>
      <c r="D210" s="478" t="s">
        <v>577</v>
      </c>
      <c r="E210" s="478" t="s">
        <v>302</v>
      </c>
      <c r="F210" s="507" t="s">
        <v>2332</v>
      </c>
      <c r="G210" s="479" t="s">
        <v>2333</v>
      </c>
      <c r="H210" s="473" t="s">
        <v>2334</v>
      </c>
      <c r="I210" s="513">
        <v>45043</v>
      </c>
      <c r="J210" s="469">
        <v>132</v>
      </c>
      <c r="K210" s="469">
        <v>0</v>
      </c>
      <c r="L210" s="464"/>
    </row>
    <row r="211" spans="1:12" ht="25.5" x14ac:dyDescent="0.25">
      <c r="A211" s="493">
        <v>209</v>
      </c>
      <c r="B211" s="464" t="s">
        <v>2243</v>
      </c>
      <c r="C211" s="519" t="s">
        <v>2351</v>
      </c>
      <c r="D211" s="478" t="s">
        <v>577</v>
      </c>
      <c r="E211" s="478" t="s">
        <v>302</v>
      </c>
      <c r="F211" s="507" t="s">
        <v>2332</v>
      </c>
      <c r="G211" s="479" t="s">
        <v>2333</v>
      </c>
      <c r="H211" s="473" t="s">
        <v>2334</v>
      </c>
      <c r="I211" s="513">
        <v>45043</v>
      </c>
      <c r="J211" s="469">
        <v>132</v>
      </c>
      <c r="K211" s="469">
        <v>0</v>
      </c>
      <c r="L211" s="464"/>
    </row>
    <row r="212" spans="1:12" ht="38.25" x14ac:dyDescent="0.25">
      <c r="A212" s="493">
        <v>210</v>
      </c>
      <c r="B212" s="464" t="s">
        <v>2243</v>
      </c>
      <c r="C212" s="519" t="s">
        <v>2352</v>
      </c>
      <c r="D212" s="478" t="s">
        <v>577</v>
      </c>
      <c r="E212" s="478" t="s">
        <v>302</v>
      </c>
      <c r="F212" s="507" t="s">
        <v>2332</v>
      </c>
      <c r="G212" s="479" t="s">
        <v>2333</v>
      </c>
      <c r="H212" s="473" t="s">
        <v>2334</v>
      </c>
      <c r="I212" s="513">
        <v>45044</v>
      </c>
      <c r="J212" s="469">
        <v>132</v>
      </c>
      <c r="K212" s="469">
        <v>0</v>
      </c>
      <c r="L212" s="464"/>
    </row>
    <row r="213" spans="1:12" ht="38.25" x14ac:dyDescent="0.25">
      <c r="A213" s="493">
        <v>211</v>
      </c>
      <c r="B213" s="464" t="s">
        <v>2243</v>
      </c>
      <c r="C213" s="519" t="s">
        <v>2276</v>
      </c>
      <c r="D213" s="478" t="s">
        <v>577</v>
      </c>
      <c r="E213" s="478" t="s">
        <v>302</v>
      </c>
      <c r="F213" s="507" t="s">
        <v>2353</v>
      </c>
      <c r="G213" s="479" t="s">
        <v>2274</v>
      </c>
      <c r="H213" s="494" t="s">
        <v>2275</v>
      </c>
      <c r="I213" s="513">
        <v>45051</v>
      </c>
      <c r="J213" s="469">
        <v>2832</v>
      </c>
      <c r="K213" s="469">
        <v>0</v>
      </c>
      <c r="L213" s="464"/>
    </row>
    <row r="214" spans="1:12" ht="38.25" x14ac:dyDescent="0.25">
      <c r="A214" s="493">
        <v>212</v>
      </c>
      <c r="B214" s="464" t="s">
        <v>2243</v>
      </c>
      <c r="C214" s="519" t="s">
        <v>2281</v>
      </c>
      <c r="D214" s="478" t="s">
        <v>577</v>
      </c>
      <c r="E214" s="478" t="s">
        <v>302</v>
      </c>
      <c r="F214" s="507" t="s">
        <v>2354</v>
      </c>
      <c r="G214" s="479" t="s">
        <v>2274</v>
      </c>
      <c r="H214" s="494" t="s">
        <v>2275</v>
      </c>
      <c r="I214" s="513">
        <v>45051</v>
      </c>
      <c r="J214" s="469">
        <v>750</v>
      </c>
      <c r="K214" s="469">
        <v>0</v>
      </c>
      <c r="L214" s="464"/>
    </row>
    <row r="215" spans="1:12" ht="25.5" x14ac:dyDescent="0.25">
      <c r="A215" s="493">
        <v>213</v>
      </c>
      <c r="B215" s="464" t="s">
        <v>2243</v>
      </c>
      <c r="C215" s="519" t="s">
        <v>2355</v>
      </c>
      <c r="D215" s="478" t="s">
        <v>577</v>
      </c>
      <c r="E215" s="478" t="s">
        <v>302</v>
      </c>
      <c r="F215" s="507" t="s">
        <v>2356</v>
      </c>
      <c r="G215" s="479" t="s">
        <v>2274</v>
      </c>
      <c r="H215" s="494" t="s">
        <v>2357</v>
      </c>
      <c r="I215" s="513">
        <v>45050</v>
      </c>
      <c r="J215" s="469">
        <v>1200</v>
      </c>
      <c r="K215" s="469">
        <v>0</v>
      </c>
      <c r="L215" s="464"/>
    </row>
    <row r="216" spans="1:12" ht="38.25" x14ac:dyDescent="0.25">
      <c r="A216" s="493">
        <v>214</v>
      </c>
      <c r="B216" s="464" t="s">
        <v>2243</v>
      </c>
      <c r="C216" s="519" t="s">
        <v>2358</v>
      </c>
      <c r="D216" s="478" t="s">
        <v>577</v>
      </c>
      <c r="E216" s="478" t="s">
        <v>302</v>
      </c>
      <c r="F216" s="507" t="s">
        <v>2359</v>
      </c>
      <c r="G216" s="479" t="s">
        <v>1921</v>
      </c>
      <c r="H216" s="494" t="s">
        <v>2360</v>
      </c>
      <c r="I216" s="513">
        <v>45052</v>
      </c>
      <c r="J216" s="469">
        <v>1200</v>
      </c>
      <c r="K216" s="469">
        <v>0</v>
      </c>
      <c r="L216" s="464"/>
    </row>
    <row r="217" spans="1:12" ht="38.25" x14ac:dyDescent="0.25">
      <c r="A217" s="493">
        <v>215</v>
      </c>
      <c r="B217" s="464" t="s">
        <v>2243</v>
      </c>
      <c r="C217" s="519" t="s">
        <v>2361</v>
      </c>
      <c r="D217" s="478" t="s">
        <v>577</v>
      </c>
      <c r="E217" s="478" t="s">
        <v>302</v>
      </c>
      <c r="F217" s="507" t="s">
        <v>2332</v>
      </c>
      <c r="G217" s="479" t="s">
        <v>1893</v>
      </c>
      <c r="H217" s="494" t="s">
        <v>2362</v>
      </c>
      <c r="I217" s="513">
        <v>45058</v>
      </c>
      <c r="J217" s="469">
        <v>300</v>
      </c>
      <c r="K217" s="469">
        <v>0</v>
      </c>
      <c r="L217" s="464"/>
    </row>
    <row r="218" spans="1:12" ht="51" x14ac:dyDescent="0.25">
      <c r="A218" s="493">
        <v>216</v>
      </c>
      <c r="B218" s="464" t="s">
        <v>2243</v>
      </c>
      <c r="C218" s="519" t="s">
        <v>2363</v>
      </c>
      <c r="D218" s="478" t="s">
        <v>577</v>
      </c>
      <c r="E218" s="478" t="s">
        <v>302</v>
      </c>
      <c r="F218" s="507" t="s">
        <v>2364</v>
      </c>
      <c r="G218" s="479" t="s">
        <v>1893</v>
      </c>
      <c r="H218" s="494" t="s">
        <v>2365</v>
      </c>
      <c r="I218" s="513">
        <v>45057</v>
      </c>
      <c r="J218" s="469">
        <v>5400</v>
      </c>
      <c r="K218" s="469">
        <v>0</v>
      </c>
      <c r="L218" s="464"/>
    </row>
    <row r="219" spans="1:12" ht="25.5" x14ac:dyDescent="0.25">
      <c r="A219" s="493">
        <v>217</v>
      </c>
      <c r="B219" s="464" t="s">
        <v>2243</v>
      </c>
      <c r="C219" s="519" t="s">
        <v>2333</v>
      </c>
      <c r="D219" s="478" t="s">
        <v>577</v>
      </c>
      <c r="E219" s="478" t="s">
        <v>302</v>
      </c>
      <c r="F219" s="507" t="s">
        <v>2332</v>
      </c>
      <c r="G219" s="479" t="s">
        <v>1893</v>
      </c>
      <c r="H219" s="494" t="s">
        <v>2362</v>
      </c>
      <c r="I219" s="513">
        <v>45061</v>
      </c>
      <c r="J219" s="469">
        <v>300</v>
      </c>
      <c r="K219" s="469">
        <v>0</v>
      </c>
      <c r="L219" s="464"/>
    </row>
    <row r="220" spans="1:12" ht="38.25" x14ac:dyDescent="0.25">
      <c r="A220" s="493">
        <v>218</v>
      </c>
      <c r="B220" s="464" t="s">
        <v>2243</v>
      </c>
      <c r="C220" s="519" t="s">
        <v>2366</v>
      </c>
      <c r="D220" s="478" t="s">
        <v>577</v>
      </c>
      <c r="E220" s="478" t="s">
        <v>302</v>
      </c>
      <c r="F220" s="507" t="s">
        <v>2367</v>
      </c>
      <c r="G220" s="479" t="s">
        <v>2274</v>
      </c>
      <c r="H220" s="494" t="s">
        <v>2313</v>
      </c>
      <c r="I220" s="513">
        <v>45061</v>
      </c>
      <c r="J220" s="469">
        <v>5832</v>
      </c>
      <c r="K220" s="469">
        <v>0</v>
      </c>
      <c r="L220" s="464"/>
    </row>
    <row r="221" spans="1:12" ht="25.5" x14ac:dyDescent="0.25">
      <c r="A221" s="493">
        <v>219</v>
      </c>
      <c r="B221" s="464" t="s">
        <v>2243</v>
      </c>
      <c r="C221" s="479" t="s">
        <v>2368</v>
      </c>
      <c r="D221" s="478" t="s">
        <v>577</v>
      </c>
      <c r="E221" s="478" t="s">
        <v>302</v>
      </c>
      <c r="F221" s="507" t="s">
        <v>2332</v>
      </c>
      <c r="G221" s="479" t="s">
        <v>1893</v>
      </c>
      <c r="H221" s="494" t="s">
        <v>2362</v>
      </c>
      <c r="I221" s="515">
        <v>45063</v>
      </c>
      <c r="J221" s="469">
        <v>300</v>
      </c>
      <c r="K221" s="469">
        <v>0</v>
      </c>
      <c r="L221" s="464"/>
    </row>
    <row r="222" spans="1:12" ht="38.25" x14ac:dyDescent="0.25">
      <c r="A222" s="493">
        <v>220</v>
      </c>
      <c r="B222" s="464" t="s">
        <v>2243</v>
      </c>
      <c r="C222" s="479" t="s">
        <v>2308</v>
      </c>
      <c r="D222" s="478" t="s">
        <v>577</v>
      </c>
      <c r="E222" s="478" t="s">
        <v>302</v>
      </c>
      <c r="F222" s="468" t="s">
        <v>2309</v>
      </c>
      <c r="G222" s="479" t="s">
        <v>1792</v>
      </c>
      <c r="H222" s="512" t="s">
        <v>2310</v>
      </c>
      <c r="I222" s="515">
        <v>45063</v>
      </c>
      <c r="J222" s="469">
        <v>360</v>
      </c>
      <c r="K222" s="469">
        <v>0</v>
      </c>
      <c r="L222" s="464"/>
    </row>
    <row r="223" spans="1:12" ht="25.5" x14ac:dyDescent="0.25">
      <c r="A223" s="493">
        <v>221</v>
      </c>
      <c r="B223" s="464" t="s">
        <v>2243</v>
      </c>
      <c r="C223" s="479" t="s">
        <v>2369</v>
      </c>
      <c r="D223" s="478" t="s">
        <v>577</v>
      </c>
      <c r="E223" s="478" t="s">
        <v>302</v>
      </c>
      <c r="F223" s="507" t="s">
        <v>2332</v>
      </c>
      <c r="G223" s="479" t="s">
        <v>1893</v>
      </c>
      <c r="H223" s="494" t="s">
        <v>2370</v>
      </c>
      <c r="I223" s="515">
        <v>45064</v>
      </c>
      <c r="J223" s="469">
        <v>60</v>
      </c>
      <c r="K223" s="469">
        <v>0</v>
      </c>
      <c r="L223" s="464"/>
    </row>
    <row r="224" spans="1:12" ht="25.5" x14ac:dyDescent="0.25">
      <c r="A224" s="493">
        <v>222</v>
      </c>
      <c r="B224" s="464" t="s">
        <v>2243</v>
      </c>
      <c r="C224" s="479" t="s">
        <v>2371</v>
      </c>
      <c r="D224" s="478" t="s">
        <v>577</v>
      </c>
      <c r="E224" s="478" t="s">
        <v>302</v>
      </c>
      <c r="F224" s="507" t="s">
        <v>2332</v>
      </c>
      <c r="G224" s="479" t="s">
        <v>1893</v>
      </c>
      <c r="H224" s="494" t="s">
        <v>2370</v>
      </c>
      <c r="I224" s="515">
        <v>45064</v>
      </c>
      <c r="J224" s="469">
        <v>60</v>
      </c>
      <c r="K224" s="469">
        <v>0</v>
      </c>
      <c r="L224" s="464"/>
    </row>
    <row r="225" spans="1:12" ht="38.25" x14ac:dyDescent="0.25">
      <c r="A225" s="493">
        <v>223</v>
      </c>
      <c r="B225" s="464" t="s">
        <v>2243</v>
      </c>
      <c r="C225" s="479" t="s">
        <v>2372</v>
      </c>
      <c r="D225" s="478" t="s">
        <v>577</v>
      </c>
      <c r="E225" s="478" t="s">
        <v>302</v>
      </c>
      <c r="F225" s="507" t="s">
        <v>2332</v>
      </c>
      <c r="G225" s="479" t="s">
        <v>1893</v>
      </c>
      <c r="H225" s="494" t="s">
        <v>2370</v>
      </c>
      <c r="I225" s="515">
        <v>45064</v>
      </c>
      <c r="J225" s="469">
        <v>60</v>
      </c>
      <c r="K225" s="469">
        <v>0</v>
      </c>
      <c r="L225" s="464"/>
    </row>
    <row r="226" spans="1:12" ht="25.5" x14ac:dyDescent="0.25">
      <c r="A226" s="493">
        <v>224</v>
      </c>
      <c r="B226" s="464" t="s">
        <v>2243</v>
      </c>
      <c r="C226" s="479" t="s">
        <v>2373</v>
      </c>
      <c r="D226" s="478" t="s">
        <v>577</v>
      </c>
      <c r="E226" s="478" t="s">
        <v>302</v>
      </c>
      <c r="F226" s="507" t="s">
        <v>2332</v>
      </c>
      <c r="G226" s="479" t="s">
        <v>1893</v>
      </c>
      <c r="H226" s="494" t="s">
        <v>2370</v>
      </c>
      <c r="I226" s="515">
        <v>45064</v>
      </c>
      <c r="J226" s="469">
        <v>60</v>
      </c>
      <c r="K226" s="469">
        <v>0</v>
      </c>
      <c r="L226" s="464"/>
    </row>
    <row r="227" spans="1:12" ht="25.5" x14ac:dyDescent="0.25">
      <c r="A227" s="493">
        <v>225</v>
      </c>
      <c r="B227" s="464" t="s">
        <v>2243</v>
      </c>
      <c r="C227" s="479" t="s">
        <v>2374</v>
      </c>
      <c r="D227" s="478" t="s">
        <v>577</v>
      </c>
      <c r="E227" s="478" t="s">
        <v>302</v>
      </c>
      <c r="F227" s="507" t="s">
        <v>2332</v>
      </c>
      <c r="G227" s="479" t="s">
        <v>1893</v>
      </c>
      <c r="H227" s="494" t="s">
        <v>2370</v>
      </c>
      <c r="I227" s="515">
        <v>45064</v>
      </c>
      <c r="J227" s="469">
        <v>60</v>
      </c>
      <c r="K227" s="469">
        <v>0</v>
      </c>
      <c r="L227" s="464"/>
    </row>
    <row r="228" spans="1:12" ht="25.5" x14ac:dyDescent="0.25">
      <c r="A228" s="493">
        <v>226</v>
      </c>
      <c r="B228" s="464" t="s">
        <v>2243</v>
      </c>
      <c r="C228" s="518" t="s">
        <v>2375</v>
      </c>
      <c r="D228" s="478" t="s">
        <v>577</v>
      </c>
      <c r="E228" s="478" t="s">
        <v>302</v>
      </c>
      <c r="F228" s="507" t="s">
        <v>2332</v>
      </c>
      <c r="G228" s="479" t="s">
        <v>1893</v>
      </c>
      <c r="H228" s="494" t="s">
        <v>2370</v>
      </c>
      <c r="I228" s="510">
        <v>45064</v>
      </c>
      <c r="J228" s="469">
        <v>60</v>
      </c>
      <c r="K228" s="469">
        <v>0</v>
      </c>
      <c r="L228" s="464"/>
    </row>
    <row r="229" spans="1:12" ht="25.5" x14ac:dyDescent="0.25">
      <c r="A229" s="493">
        <v>227</v>
      </c>
      <c r="B229" s="464" t="s">
        <v>2243</v>
      </c>
      <c r="C229" s="518" t="s">
        <v>2376</v>
      </c>
      <c r="D229" s="478" t="s">
        <v>577</v>
      </c>
      <c r="E229" s="478" t="s">
        <v>302</v>
      </c>
      <c r="F229" s="507" t="s">
        <v>2332</v>
      </c>
      <c r="G229" s="479" t="s">
        <v>1893</v>
      </c>
      <c r="H229" s="494" t="s">
        <v>2370</v>
      </c>
      <c r="I229" s="510">
        <v>45064</v>
      </c>
      <c r="J229" s="469">
        <v>60</v>
      </c>
      <c r="K229" s="469">
        <v>0</v>
      </c>
      <c r="L229" s="464"/>
    </row>
    <row r="230" spans="1:12" ht="25.5" x14ac:dyDescent="0.25">
      <c r="A230" s="493">
        <v>228</v>
      </c>
      <c r="B230" s="464" t="s">
        <v>2243</v>
      </c>
      <c r="C230" s="518" t="s">
        <v>2316</v>
      </c>
      <c r="D230" s="478" t="s">
        <v>577</v>
      </c>
      <c r="E230" s="478" t="s">
        <v>302</v>
      </c>
      <c r="F230" s="468" t="s">
        <v>2377</v>
      </c>
      <c r="G230" s="479" t="s">
        <v>2274</v>
      </c>
      <c r="H230" s="494" t="s">
        <v>2275</v>
      </c>
      <c r="I230" s="510">
        <v>45064</v>
      </c>
      <c r="J230" s="469">
        <v>1680</v>
      </c>
      <c r="K230" s="469">
        <v>0</v>
      </c>
      <c r="L230" s="464"/>
    </row>
    <row r="231" spans="1:12" ht="25.5" x14ac:dyDescent="0.25">
      <c r="A231" s="493">
        <v>229</v>
      </c>
      <c r="B231" s="464" t="s">
        <v>2243</v>
      </c>
      <c r="C231" s="518" t="s">
        <v>2316</v>
      </c>
      <c r="D231" s="478" t="s">
        <v>577</v>
      </c>
      <c r="E231" s="478" t="s">
        <v>302</v>
      </c>
      <c r="F231" s="468" t="s">
        <v>2378</v>
      </c>
      <c r="G231" s="479" t="s">
        <v>2274</v>
      </c>
      <c r="H231" s="494" t="s">
        <v>2275</v>
      </c>
      <c r="I231" s="510">
        <v>45064</v>
      </c>
      <c r="J231" s="469">
        <v>1680</v>
      </c>
      <c r="K231" s="469">
        <v>0</v>
      </c>
      <c r="L231" s="464"/>
    </row>
    <row r="232" spans="1:12" ht="38.25" x14ac:dyDescent="0.25">
      <c r="A232" s="493">
        <v>230</v>
      </c>
      <c r="B232" s="464" t="s">
        <v>2243</v>
      </c>
      <c r="C232" s="518" t="s">
        <v>2379</v>
      </c>
      <c r="D232" s="478" t="s">
        <v>577</v>
      </c>
      <c r="E232" s="478" t="s">
        <v>302</v>
      </c>
      <c r="F232" s="507" t="s">
        <v>2332</v>
      </c>
      <c r="G232" s="479" t="s">
        <v>1893</v>
      </c>
      <c r="H232" s="494" t="s">
        <v>2370</v>
      </c>
      <c r="I232" s="510">
        <v>45065</v>
      </c>
      <c r="J232" s="469">
        <v>60</v>
      </c>
      <c r="K232" s="469">
        <v>0</v>
      </c>
      <c r="L232" s="464"/>
    </row>
    <row r="233" spans="1:12" ht="25.5" x14ac:dyDescent="0.25">
      <c r="A233" s="493">
        <v>231</v>
      </c>
      <c r="B233" s="464" t="s">
        <v>2243</v>
      </c>
      <c r="C233" s="518" t="s">
        <v>2380</v>
      </c>
      <c r="D233" s="478" t="s">
        <v>577</v>
      </c>
      <c r="E233" s="478" t="s">
        <v>302</v>
      </c>
      <c r="F233" s="507" t="s">
        <v>2332</v>
      </c>
      <c r="G233" s="479" t="s">
        <v>1893</v>
      </c>
      <c r="H233" s="494" t="s">
        <v>2370</v>
      </c>
      <c r="I233" s="510">
        <v>45065</v>
      </c>
      <c r="J233" s="469">
        <v>60</v>
      </c>
      <c r="K233" s="469">
        <v>0</v>
      </c>
      <c r="L233" s="464"/>
    </row>
    <row r="234" spans="1:12" ht="25.5" x14ac:dyDescent="0.25">
      <c r="A234" s="493">
        <v>232</v>
      </c>
      <c r="B234" s="464" t="s">
        <v>2243</v>
      </c>
      <c r="C234" s="518" t="s">
        <v>2381</v>
      </c>
      <c r="D234" s="478" t="s">
        <v>577</v>
      </c>
      <c r="E234" s="478" t="s">
        <v>302</v>
      </c>
      <c r="F234" s="507" t="s">
        <v>2332</v>
      </c>
      <c r="G234" s="479" t="s">
        <v>1893</v>
      </c>
      <c r="H234" s="494" t="s">
        <v>2370</v>
      </c>
      <c r="I234" s="510">
        <v>45065</v>
      </c>
      <c r="J234" s="469">
        <v>60</v>
      </c>
      <c r="K234" s="469">
        <v>0</v>
      </c>
      <c r="L234" s="464"/>
    </row>
    <row r="235" spans="1:12" ht="25.5" x14ac:dyDescent="0.25">
      <c r="A235" s="493">
        <v>233</v>
      </c>
      <c r="B235" s="464" t="s">
        <v>2243</v>
      </c>
      <c r="C235" s="479" t="s">
        <v>2382</v>
      </c>
      <c r="D235" s="478" t="s">
        <v>577</v>
      </c>
      <c r="E235" s="478" t="s">
        <v>302</v>
      </c>
      <c r="F235" s="507" t="s">
        <v>2332</v>
      </c>
      <c r="G235" s="479" t="s">
        <v>1893</v>
      </c>
      <c r="H235" s="494" t="s">
        <v>2370</v>
      </c>
      <c r="I235" s="510">
        <v>45065</v>
      </c>
      <c r="J235" s="469">
        <v>60</v>
      </c>
      <c r="K235" s="469">
        <v>0</v>
      </c>
      <c r="L235" s="464"/>
    </row>
    <row r="236" spans="1:12" ht="25.5" x14ac:dyDescent="0.25">
      <c r="A236" s="493">
        <v>234</v>
      </c>
      <c r="B236" s="464" t="s">
        <v>2243</v>
      </c>
      <c r="C236" s="518" t="s">
        <v>2383</v>
      </c>
      <c r="D236" s="478" t="s">
        <v>577</v>
      </c>
      <c r="E236" s="478" t="s">
        <v>302</v>
      </c>
      <c r="F236" s="507" t="s">
        <v>2332</v>
      </c>
      <c r="G236" s="479" t="s">
        <v>1893</v>
      </c>
      <c r="H236" s="494" t="s">
        <v>2370</v>
      </c>
      <c r="I236" s="510">
        <v>45065</v>
      </c>
      <c r="J236" s="469">
        <v>60</v>
      </c>
      <c r="K236" s="469">
        <v>0</v>
      </c>
      <c r="L236" s="464"/>
    </row>
    <row r="237" spans="1:12" ht="25.5" x14ac:dyDescent="0.25">
      <c r="A237" s="493">
        <v>235</v>
      </c>
      <c r="B237" s="464" t="s">
        <v>2243</v>
      </c>
      <c r="C237" s="479" t="s">
        <v>2384</v>
      </c>
      <c r="D237" s="478" t="s">
        <v>577</v>
      </c>
      <c r="E237" s="478" t="s">
        <v>302</v>
      </c>
      <c r="F237" s="507" t="s">
        <v>2332</v>
      </c>
      <c r="G237" s="479" t="s">
        <v>1893</v>
      </c>
      <c r="H237" s="494" t="s">
        <v>2370</v>
      </c>
      <c r="I237" s="515">
        <v>45065</v>
      </c>
      <c r="J237" s="469">
        <v>60</v>
      </c>
      <c r="K237" s="469">
        <v>0</v>
      </c>
      <c r="L237" s="464"/>
    </row>
    <row r="238" spans="1:12" ht="25.5" x14ac:dyDescent="0.25">
      <c r="A238" s="493">
        <v>236</v>
      </c>
      <c r="B238" s="464" t="s">
        <v>2243</v>
      </c>
      <c r="C238" s="479" t="s">
        <v>2385</v>
      </c>
      <c r="D238" s="478" t="s">
        <v>577</v>
      </c>
      <c r="E238" s="478" t="s">
        <v>302</v>
      </c>
      <c r="F238" s="507" t="s">
        <v>2332</v>
      </c>
      <c r="G238" s="479" t="s">
        <v>1893</v>
      </c>
      <c r="H238" s="494" t="s">
        <v>2370</v>
      </c>
      <c r="I238" s="515">
        <v>45065</v>
      </c>
      <c r="J238" s="469">
        <v>60</v>
      </c>
      <c r="K238" s="469">
        <v>0</v>
      </c>
      <c r="L238" s="464"/>
    </row>
    <row r="239" spans="1:12" ht="25.5" x14ac:dyDescent="0.25">
      <c r="A239" s="493">
        <v>237</v>
      </c>
      <c r="B239" s="464" t="s">
        <v>2243</v>
      </c>
      <c r="C239" s="479" t="s">
        <v>2386</v>
      </c>
      <c r="D239" s="478" t="s">
        <v>577</v>
      </c>
      <c r="E239" s="478" t="s">
        <v>302</v>
      </c>
      <c r="F239" s="507" t="s">
        <v>2332</v>
      </c>
      <c r="G239" s="479" t="s">
        <v>1893</v>
      </c>
      <c r="H239" s="494" t="s">
        <v>2370</v>
      </c>
      <c r="I239" s="515">
        <v>45065</v>
      </c>
      <c r="J239" s="469">
        <v>60</v>
      </c>
      <c r="K239" s="469">
        <v>0</v>
      </c>
      <c r="L239" s="464"/>
    </row>
    <row r="240" spans="1:12" ht="25.5" x14ac:dyDescent="0.25">
      <c r="A240" s="493">
        <v>238</v>
      </c>
      <c r="B240" s="464" t="s">
        <v>2243</v>
      </c>
      <c r="C240" s="479" t="s">
        <v>2387</v>
      </c>
      <c r="D240" s="478" t="s">
        <v>577</v>
      </c>
      <c r="E240" s="478" t="s">
        <v>302</v>
      </c>
      <c r="F240" s="507" t="s">
        <v>2332</v>
      </c>
      <c r="G240" s="479" t="s">
        <v>1893</v>
      </c>
      <c r="H240" s="494" t="s">
        <v>2370</v>
      </c>
      <c r="I240" s="515">
        <v>45065</v>
      </c>
      <c r="J240" s="469">
        <v>60</v>
      </c>
      <c r="K240" s="469">
        <v>0</v>
      </c>
      <c r="L240" s="464"/>
    </row>
    <row r="241" spans="1:12" ht="38.25" x14ac:dyDescent="0.25">
      <c r="A241" s="493">
        <v>239</v>
      </c>
      <c r="B241" s="464" t="s">
        <v>2243</v>
      </c>
      <c r="C241" s="479" t="s">
        <v>2661</v>
      </c>
      <c r="D241" s="478" t="s">
        <v>577</v>
      </c>
      <c r="E241" s="478" t="s">
        <v>302</v>
      </c>
      <c r="F241" s="507" t="s">
        <v>2388</v>
      </c>
      <c r="G241" s="479" t="s">
        <v>1893</v>
      </c>
      <c r="H241" s="494" t="s">
        <v>2327</v>
      </c>
      <c r="I241" s="515">
        <v>45068</v>
      </c>
      <c r="J241" s="469">
        <v>7450.08</v>
      </c>
      <c r="K241" s="469">
        <v>0</v>
      </c>
      <c r="L241" s="464"/>
    </row>
    <row r="242" spans="1:12" ht="38.25" x14ac:dyDescent="0.25">
      <c r="A242" s="493">
        <v>240</v>
      </c>
      <c r="B242" s="464" t="s">
        <v>2243</v>
      </c>
      <c r="C242" s="479" t="s">
        <v>5421</v>
      </c>
      <c r="D242" s="478" t="s">
        <v>577</v>
      </c>
      <c r="E242" s="478" t="s">
        <v>302</v>
      </c>
      <c r="F242" s="507" t="s">
        <v>2332</v>
      </c>
      <c r="G242" s="479" t="s">
        <v>1893</v>
      </c>
      <c r="H242" s="494" t="s">
        <v>2370</v>
      </c>
      <c r="I242" s="515">
        <v>45068</v>
      </c>
      <c r="J242" s="469">
        <v>60</v>
      </c>
      <c r="K242" s="469">
        <v>0</v>
      </c>
      <c r="L242" s="464"/>
    </row>
    <row r="243" spans="1:12" ht="25.5" x14ac:dyDescent="0.25">
      <c r="A243" s="493">
        <v>241</v>
      </c>
      <c r="B243" s="464" t="s">
        <v>2243</v>
      </c>
      <c r="C243" s="479" t="s">
        <v>2389</v>
      </c>
      <c r="D243" s="478" t="s">
        <v>577</v>
      </c>
      <c r="E243" s="478" t="s">
        <v>302</v>
      </c>
      <c r="F243" s="507" t="s">
        <v>2332</v>
      </c>
      <c r="G243" s="479" t="s">
        <v>1893</v>
      </c>
      <c r="H243" s="494" t="s">
        <v>2370</v>
      </c>
      <c r="I243" s="515">
        <v>45069</v>
      </c>
      <c r="J243" s="469">
        <v>60</v>
      </c>
      <c r="K243" s="469">
        <v>0</v>
      </c>
      <c r="L243" s="464"/>
    </row>
    <row r="244" spans="1:12" ht="38.25" x14ac:dyDescent="0.25">
      <c r="A244" s="493">
        <v>242</v>
      </c>
      <c r="B244" s="464" t="s">
        <v>2243</v>
      </c>
      <c r="C244" s="479" t="s">
        <v>2390</v>
      </c>
      <c r="D244" s="478" t="s">
        <v>577</v>
      </c>
      <c r="E244" s="478" t="s">
        <v>302</v>
      </c>
      <c r="F244" s="507" t="s">
        <v>2332</v>
      </c>
      <c r="G244" s="479" t="s">
        <v>1893</v>
      </c>
      <c r="H244" s="494" t="s">
        <v>2370</v>
      </c>
      <c r="I244" s="515">
        <v>45069</v>
      </c>
      <c r="J244" s="469">
        <v>60</v>
      </c>
      <c r="K244" s="469">
        <v>0</v>
      </c>
      <c r="L244" s="464"/>
    </row>
    <row r="245" spans="1:12" ht="38.25" x14ac:dyDescent="0.25">
      <c r="A245" s="493">
        <v>243</v>
      </c>
      <c r="B245" s="464" t="s">
        <v>2243</v>
      </c>
      <c r="C245" s="479" t="s">
        <v>2391</v>
      </c>
      <c r="D245" s="478" t="s">
        <v>577</v>
      </c>
      <c r="E245" s="478" t="s">
        <v>302</v>
      </c>
      <c r="F245" s="507" t="s">
        <v>2332</v>
      </c>
      <c r="G245" s="479" t="s">
        <v>1893</v>
      </c>
      <c r="H245" s="494" t="s">
        <v>2370</v>
      </c>
      <c r="I245" s="515">
        <v>45069</v>
      </c>
      <c r="J245" s="469">
        <v>60</v>
      </c>
      <c r="K245" s="469">
        <v>0</v>
      </c>
      <c r="L245" s="464"/>
    </row>
    <row r="246" spans="1:12" ht="25.5" x14ac:dyDescent="0.25">
      <c r="A246" s="493">
        <v>244</v>
      </c>
      <c r="B246" s="464" t="s">
        <v>2243</v>
      </c>
      <c r="C246" s="479" t="s">
        <v>2392</v>
      </c>
      <c r="D246" s="478" t="s">
        <v>577</v>
      </c>
      <c r="E246" s="478" t="s">
        <v>302</v>
      </c>
      <c r="F246" s="507" t="s">
        <v>2332</v>
      </c>
      <c r="G246" s="479" t="s">
        <v>1893</v>
      </c>
      <c r="H246" s="494" t="s">
        <v>2370</v>
      </c>
      <c r="I246" s="515">
        <v>45071</v>
      </c>
      <c r="J246" s="469">
        <v>60</v>
      </c>
      <c r="K246" s="469">
        <v>0</v>
      </c>
      <c r="L246" s="464"/>
    </row>
    <row r="247" spans="1:12" ht="25.5" x14ac:dyDescent="0.25">
      <c r="A247" s="493">
        <v>245</v>
      </c>
      <c r="B247" s="464" t="s">
        <v>2243</v>
      </c>
      <c r="C247" s="479" t="s">
        <v>2393</v>
      </c>
      <c r="D247" s="478" t="s">
        <v>577</v>
      </c>
      <c r="E247" s="478" t="s">
        <v>302</v>
      </c>
      <c r="F247" s="507" t="s">
        <v>2332</v>
      </c>
      <c r="G247" s="479" t="s">
        <v>1893</v>
      </c>
      <c r="H247" s="494" t="s">
        <v>2370</v>
      </c>
      <c r="I247" s="515">
        <v>45075</v>
      </c>
      <c r="J247" s="469">
        <v>60</v>
      </c>
      <c r="K247" s="469">
        <v>0</v>
      </c>
      <c r="L247" s="464"/>
    </row>
    <row r="248" spans="1:12" ht="25.5" x14ac:dyDescent="0.25">
      <c r="A248" s="493">
        <v>246</v>
      </c>
      <c r="B248" s="464" t="s">
        <v>2243</v>
      </c>
      <c r="C248" s="479" t="s">
        <v>2394</v>
      </c>
      <c r="D248" s="478" t="s">
        <v>577</v>
      </c>
      <c r="E248" s="478" t="s">
        <v>302</v>
      </c>
      <c r="F248" s="507" t="s">
        <v>2332</v>
      </c>
      <c r="G248" s="479" t="s">
        <v>1893</v>
      </c>
      <c r="H248" s="494" t="s">
        <v>2370</v>
      </c>
      <c r="I248" s="515">
        <v>45072</v>
      </c>
      <c r="J248" s="469">
        <v>60</v>
      </c>
      <c r="K248" s="469">
        <v>0</v>
      </c>
      <c r="L248" s="464"/>
    </row>
    <row r="249" spans="1:12" ht="25.5" x14ac:dyDescent="0.25">
      <c r="A249" s="493">
        <v>247</v>
      </c>
      <c r="B249" s="464" t="s">
        <v>2243</v>
      </c>
      <c r="C249" s="479" t="s">
        <v>2395</v>
      </c>
      <c r="D249" s="478" t="s">
        <v>577</v>
      </c>
      <c r="E249" s="478" t="s">
        <v>302</v>
      </c>
      <c r="F249" s="507" t="s">
        <v>2332</v>
      </c>
      <c r="G249" s="479" t="s">
        <v>1893</v>
      </c>
      <c r="H249" s="494" t="s">
        <v>2362</v>
      </c>
      <c r="I249" s="515">
        <v>45072</v>
      </c>
      <c r="J249" s="469">
        <v>300</v>
      </c>
      <c r="K249" s="469">
        <v>0</v>
      </c>
      <c r="L249" s="464"/>
    </row>
    <row r="250" spans="1:12" ht="25.5" x14ac:dyDescent="0.25">
      <c r="A250" s="493">
        <v>248</v>
      </c>
      <c r="B250" s="464" t="s">
        <v>2243</v>
      </c>
      <c r="C250" s="479" t="s">
        <v>2396</v>
      </c>
      <c r="D250" s="478" t="s">
        <v>577</v>
      </c>
      <c r="E250" s="478" t="s">
        <v>302</v>
      </c>
      <c r="F250" s="507" t="s">
        <v>2332</v>
      </c>
      <c r="G250" s="479" t="s">
        <v>1893</v>
      </c>
      <c r="H250" s="494" t="s">
        <v>2370</v>
      </c>
      <c r="I250" s="515">
        <v>45075</v>
      </c>
      <c r="J250" s="469">
        <v>60</v>
      </c>
      <c r="K250" s="469">
        <v>0</v>
      </c>
      <c r="L250" s="464"/>
    </row>
    <row r="251" spans="1:12" ht="25.5" x14ac:dyDescent="0.25">
      <c r="A251" s="493">
        <v>249</v>
      </c>
      <c r="B251" s="464" t="s">
        <v>2243</v>
      </c>
      <c r="C251" s="479" t="s">
        <v>2397</v>
      </c>
      <c r="D251" s="478" t="s">
        <v>577</v>
      </c>
      <c r="E251" s="478" t="s">
        <v>302</v>
      </c>
      <c r="F251" s="507" t="s">
        <v>2332</v>
      </c>
      <c r="G251" s="479" t="s">
        <v>1893</v>
      </c>
      <c r="H251" s="494" t="s">
        <v>2370</v>
      </c>
      <c r="I251" s="515">
        <v>45076</v>
      </c>
      <c r="J251" s="469">
        <v>60</v>
      </c>
      <c r="K251" s="469">
        <v>0</v>
      </c>
      <c r="L251" s="464"/>
    </row>
    <row r="252" spans="1:12" ht="25.5" x14ac:dyDescent="0.25">
      <c r="A252" s="493">
        <v>250</v>
      </c>
      <c r="B252" s="464" t="s">
        <v>2243</v>
      </c>
      <c r="C252" s="518" t="s">
        <v>2398</v>
      </c>
      <c r="D252" s="478" t="s">
        <v>577</v>
      </c>
      <c r="E252" s="478" t="s">
        <v>302</v>
      </c>
      <c r="F252" s="507" t="s">
        <v>2332</v>
      </c>
      <c r="G252" s="479" t="s">
        <v>1893</v>
      </c>
      <c r="H252" s="494" t="s">
        <v>2370</v>
      </c>
      <c r="I252" s="510">
        <v>45076</v>
      </c>
      <c r="J252" s="469">
        <v>60</v>
      </c>
      <c r="K252" s="469">
        <v>0</v>
      </c>
      <c r="L252" s="464"/>
    </row>
    <row r="253" spans="1:12" ht="25.5" x14ac:dyDescent="0.25">
      <c r="A253" s="493">
        <v>251</v>
      </c>
      <c r="B253" s="464" t="s">
        <v>2243</v>
      </c>
      <c r="C253" s="518" t="s">
        <v>2399</v>
      </c>
      <c r="D253" s="478" t="s">
        <v>577</v>
      </c>
      <c r="E253" s="478" t="s">
        <v>302</v>
      </c>
      <c r="F253" s="507" t="s">
        <v>2332</v>
      </c>
      <c r="G253" s="479" t="s">
        <v>1893</v>
      </c>
      <c r="H253" s="494" t="s">
        <v>2370</v>
      </c>
      <c r="I253" s="510">
        <v>45076</v>
      </c>
      <c r="J253" s="469">
        <v>60</v>
      </c>
      <c r="K253" s="469">
        <v>0</v>
      </c>
      <c r="L253" s="464"/>
    </row>
    <row r="254" spans="1:12" ht="38.25" x14ac:dyDescent="0.25">
      <c r="A254" s="493">
        <v>252</v>
      </c>
      <c r="B254" s="464" t="s">
        <v>2243</v>
      </c>
      <c r="C254" s="518" t="s">
        <v>2400</v>
      </c>
      <c r="D254" s="478" t="s">
        <v>577</v>
      </c>
      <c r="E254" s="478" t="s">
        <v>302</v>
      </c>
      <c r="F254" s="507" t="s">
        <v>2332</v>
      </c>
      <c r="G254" s="479" t="s">
        <v>1893</v>
      </c>
      <c r="H254" s="494" t="s">
        <v>2370</v>
      </c>
      <c r="I254" s="510">
        <v>45075</v>
      </c>
      <c r="J254" s="469">
        <v>60</v>
      </c>
      <c r="K254" s="469">
        <v>0</v>
      </c>
      <c r="L254" s="464"/>
    </row>
    <row r="255" spans="1:12" ht="38.25" x14ac:dyDescent="0.25">
      <c r="A255" s="493">
        <v>253</v>
      </c>
      <c r="B255" s="464" t="s">
        <v>2243</v>
      </c>
      <c r="C255" s="518" t="s">
        <v>2401</v>
      </c>
      <c r="D255" s="478" t="s">
        <v>577</v>
      </c>
      <c r="E255" s="478" t="s">
        <v>302</v>
      </c>
      <c r="F255" s="507" t="s">
        <v>2332</v>
      </c>
      <c r="G255" s="479" t="s">
        <v>1893</v>
      </c>
      <c r="H255" s="494" t="s">
        <v>2370</v>
      </c>
      <c r="I255" s="510">
        <v>45075</v>
      </c>
      <c r="J255" s="469">
        <v>60</v>
      </c>
      <c r="K255" s="469">
        <v>0</v>
      </c>
      <c r="L255" s="464"/>
    </row>
    <row r="256" spans="1:12" ht="38.25" x14ac:dyDescent="0.25">
      <c r="A256" s="493">
        <v>254</v>
      </c>
      <c r="B256" s="464" t="s">
        <v>2243</v>
      </c>
      <c r="C256" s="518" t="s">
        <v>2402</v>
      </c>
      <c r="D256" s="478" t="s">
        <v>577</v>
      </c>
      <c r="E256" s="478" t="s">
        <v>302</v>
      </c>
      <c r="F256" s="507" t="s">
        <v>2332</v>
      </c>
      <c r="G256" s="479" t="s">
        <v>1893</v>
      </c>
      <c r="H256" s="494" t="s">
        <v>2362</v>
      </c>
      <c r="I256" s="510">
        <v>45075</v>
      </c>
      <c r="J256" s="469">
        <v>300</v>
      </c>
      <c r="K256" s="469">
        <v>0</v>
      </c>
      <c r="L256" s="464"/>
    </row>
    <row r="257" spans="1:12" ht="25.5" x14ac:dyDescent="0.25">
      <c r="A257" s="493">
        <v>255</v>
      </c>
      <c r="B257" s="464" t="s">
        <v>2243</v>
      </c>
      <c r="C257" s="518" t="s">
        <v>2403</v>
      </c>
      <c r="D257" s="478" t="s">
        <v>577</v>
      </c>
      <c r="E257" s="478" t="s">
        <v>302</v>
      </c>
      <c r="F257" s="507" t="s">
        <v>2332</v>
      </c>
      <c r="G257" s="479" t="s">
        <v>1893</v>
      </c>
      <c r="H257" s="494" t="s">
        <v>2362</v>
      </c>
      <c r="I257" s="510">
        <v>45075</v>
      </c>
      <c r="J257" s="469">
        <v>300</v>
      </c>
      <c r="K257" s="469">
        <v>0</v>
      </c>
      <c r="L257" s="464"/>
    </row>
    <row r="258" spans="1:12" ht="25.5" x14ac:dyDescent="0.25">
      <c r="A258" s="493">
        <v>256</v>
      </c>
      <c r="B258" s="464" t="s">
        <v>2243</v>
      </c>
      <c r="C258" s="518" t="s">
        <v>2404</v>
      </c>
      <c r="D258" s="478" t="s">
        <v>577</v>
      </c>
      <c r="E258" s="478" t="s">
        <v>302</v>
      </c>
      <c r="F258" s="507" t="s">
        <v>2332</v>
      </c>
      <c r="G258" s="479" t="s">
        <v>1893</v>
      </c>
      <c r="H258" s="494" t="s">
        <v>2370</v>
      </c>
      <c r="I258" s="510">
        <v>45077</v>
      </c>
      <c r="J258" s="469">
        <v>60</v>
      </c>
      <c r="K258" s="469">
        <v>0</v>
      </c>
      <c r="L258" s="464"/>
    </row>
    <row r="259" spans="1:12" ht="25.5" x14ac:dyDescent="0.25">
      <c r="A259" s="493">
        <v>257</v>
      </c>
      <c r="B259" s="464" t="s">
        <v>2243</v>
      </c>
      <c r="C259" s="518" t="s">
        <v>2405</v>
      </c>
      <c r="D259" s="478" t="s">
        <v>577</v>
      </c>
      <c r="E259" s="478" t="s">
        <v>302</v>
      </c>
      <c r="F259" s="507" t="s">
        <v>2332</v>
      </c>
      <c r="G259" s="479" t="s">
        <v>1893</v>
      </c>
      <c r="H259" s="494" t="s">
        <v>2370</v>
      </c>
      <c r="I259" s="510">
        <v>45076</v>
      </c>
      <c r="J259" s="469">
        <v>60</v>
      </c>
      <c r="K259" s="469">
        <v>0</v>
      </c>
      <c r="L259" s="464"/>
    </row>
    <row r="260" spans="1:12" ht="25.5" x14ac:dyDescent="0.25">
      <c r="A260" s="493">
        <v>258</v>
      </c>
      <c r="B260" s="464" t="s">
        <v>2243</v>
      </c>
      <c r="C260" s="518" t="s">
        <v>2406</v>
      </c>
      <c r="D260" s="478" t="s">
        <v>577</v>
      </c>
      <c r="E260" s="478" t="s">
        <v>302</v>
      </c>
      <c r="F260" s="507" t="s">
        <v>2332</v>
      </c>
      <c r="G260" s="479" t="s">
        <v>1893</v>
      </c>
      <c r="H260" s="494" t="s">
        <v>2370</v>
      </c>
      <c r="I260" s="510">
        <v>45076</v>
      </c>
      <c r="J260" s="469">
        <v>60</v>
      </c>
      <c r="K260" s="469">
        <v>0</v>
      </c>
      <c r="L260" s="464"/>
    </row>
    <row r="261" spans="1:12" ht="25.5" x14ac:dyDescent="0.25">
      <c r="A261" s="493">
        <v>259</v>
      </c>
      <c r="B261" s="464" t="s">
        <v>2243</v>
      </c>
      <c r="C261" s="512" t="s">
        <v>2407</v>
      </c>
      <c r="D261" s="478" t="s">
        <v>577</v>
      </c>
      <c r="E261" s="478" t="s">
        <v>302</v>
      </c>
      <c r="F261" s="507" t="s">
        <v>2332</v>
      </c>
      <c r="G261" s="479" t="s">
        <v>1893</v>
      </c>
      <c r="H261" s="494" t="s">
        <v>2370</v>
      </c>
      <c r="I261" s="511">
        <v>45076</v>
      </c>
      <c r="J261" s="469">
        <v>60</v>
      </c>
      <c r="K261" s="469">
        <v>0</v>
      </c>
      <c r="L261" s="464"/>
    </row>
    <row r="262" spans="1:12" ht="25.5" x14ac:dyDescent="0.25">
      <c r="A262" s="493">
        <v>260</v>
      </c>
      <c r="B262" s="464" t="s">
        <v>2243</v>
      </c>
      <c r="C262" s="512" t="s">
        <v>2408</v>
      </c>
      <c r="D262" s="478" t="s">
        <v>577</v>
      </c>
      <c r="E262" s="478" t="s">
        <v>302</v>
      </c>
      <c r="F262" s="507" t="s">
        <v>2332</v>
      </c>
      <c r="G262" s="479" t="s">
        <v>1893</v>
      </c>
      <c r="H262" s="494" t="s">
        <v>2370</v>
      </c>
      <c r="I262" s="511">
        <v>45077</v>
      </c>
      <c r="J262" s="469">
        <v>60</v>
      </c>
      <c r="K262" s="469">
        <v>0</v>
      </c>
      <c r="L262" s="464"/>
    </row>
    <row r="263" spans="1:12" ht="38.25" x14ac:dyDescent="0.25">
      <c r="A263" s="493">
        <v>261</v>
      </c>
      <c r="B263" s="464" t="s">
        <v>2243</v>
      </c>
      <c r="C263" s="512" t="s">
        <v>2409</v>
      </c>
      <c r="D263" s="478" t="s">
        <v>577</v>
      </c>
      <c r="E263" s="478" t="s">
        <v>302</v>
      </c>
      <c r="F263" s="468" t="s">
        <v>2410</v>
      </c>
      <c r="G263" s="479" t="s">
        <v>2274</v>
      </c>
      <c r="H263" s="473" t="s">
        <v>2303</v>
      </c>
      <c r="I263" s="511">
        <v>45075</v>
      </c>
      <c r="J263" s="469">
        <v>757.8</v>
      </c>
      <c r="K263" s="469">
        <v>0</v>
      </c>
      <c r="L263" s="464"/>
    </row>
    <row r="264" spans="1:12" ht="25.5" x14ac:dyDescent="0.25">
      <c r="A264" s="493">
        <v>262</v>
      </c>
      <c r="B264" s="464" t="s">
        <v>2243</v>
      </c>
      <c r="C264" s="512" t="s">
        <v>2411</v>
      </c>
      <c r="D264" s="478" t="s">
        <v>577</v>
      </c>
      <c r="E264" s="478" t="s">
        <v>302</v>
      </c>
      <c r="F264" s="507" t="s">
        <v>2332</v>
      </c>
      <c r="G264" s="479" t="s">
        <v>1893</v>
      </c>
      <c r="H264" s="494" t="s">
        <v>2370</v>
      </c>
      <c r="I264" s="511">
        <v>45077</v>
      </c>
      <c r="J264" s="469">
        <v>60</v>
      </c>
      <c r="K264" s="469">
        <v>0</v>
      </c>
      <c r="L264" s="464"/>
    </row>
    <row r="265" spans="1:12" ht="25.5" x14ac:dyDescent="0.25">
      <c r="A265" s="493">
        <v>263</v>
      </c>
      <c r="B265" s="464" t="s">
        <v>2243</v>
      </c>
      <c r="C265" s="512" t="s">
        <v>2412</v>
      </c>
      <c r="D265" s="478" t="s">
        <v>577</v>
      </c>
      <c r="E265" s="478" t="s">
        <v>302</v>
      </c>
      <c r="F265" s="507" t="s">
        <v>2332</v>
      </c>
      <c r="G265" s="479" t="s">
        <v>1893</v>
      </c>
      <c r="H265" s="494" t="s">
        <v>2370</v>
      </c>
      <c r="I265" s="511">
        <v>45077</v>
      </c>
      <c r="J265" s="469">
        <v>60</v>
      </c>
      <c r="K265" s="469">
        <v>0</v>
      </c>
      <c r="L265" s="464"/>
    </row>
    <row r="266" spans="1:12" ht="25.5" x14ac:dyDescent="0.25">
      <c r="A266" s="493">
        <v>264</v>
      </c>
      <c r="B266" s="464" t="s">
        <v>2243</v>
      </c>
      <c r="C266" s="512" t="s">
        <v>2413</v>
      </c>
      <c r="D266" s="478" t="s">
        <v>577</v>
      </c>
      <c r="E266" s="478" t="s">
        <v>302</v>
      </c>
      <c r="F266" s="507" t="s">
        <v>2332</v>
      </c>
      <c r="G266" s="479" t="s">
        <v>1893</v>
      </c>
      <c r="H266" s="494" t="s">
        <v>2370</v>
      </c>
      <c r="I266" s="511">
        <v>45077</v>
      </c>
      <c r="J266" s="469">
        <v>60</v>
      </c>
      <c r="K266" s="469">
        <v>0</v>
      </c>
      <c r="L266" s="464"/>
    </row>
    <row r="267" spans="1:12" ht="25.5" x14ac:dyDescent="0.25">
      <c r="A267" s="493">
        <v>265</v>
      </c>
      <c r="B267" s="464" t="s">
        <v>2243</v>
      </c>
      <c r="C267" s="512" t="s">
        <v>2414</v>
      </c>
      <c r="D267" s="478" t="s">
        <v>577</v>
      </c>
      <c r="E267" s="478" t="s">
        <v>302</v>
      </c>
      <c r="F267" s="507" t="s">
        <v>2332</v>
      </c>
      <c r="G267" s="479" t="s">
        <v>1893</v>
      </c>
      <c r="H267" s="494" t="s">
        <v>2370</v>
      </c>
      <c r="I267" s="511">
        <v>45077</v>
      </c>
      <c r="J267" s="469">
        <v>60</v>
      </c>
      <c r="K267" s="469">
        <v>0</v>
      </c>
      <c r="L267" s="464"/>
    </row>
    <row r="268" spans="1:12" ht="38.25" x14ac:dyDescent="0.25">
      <c r="A268" s="493">
        <v>266</v>
      </c>
      <c r="B268" s="464" t="s">
        <v>2243</v>
      </c>
      <c r="C268" s="512" t="s">
        <v>2415</v>
      </c>
      <c r="D268" s="478" t="s">
        <v>577</v>
      </c>
      <c r="E268" s="478" t="s">
        <v>302</v>
      </c>
      <c r="F268" s="507" t="s">
        <v>2332</v>
      </c>
      <c r="G268" s="479" t="s">
        <v>1893</v>
      </c>
      <c r="H268" s="494" t="s">
        <v>2370</v>
      </c>
      <c r="I268" s="511">
        <v>45077</v>
      </c>
      <c r="J268" s="469">
        <v>60</v>
      </c>
      <c r="K268" s="469">
        <v>0</v>
      </c>
      <c r="L268" s="464"/>
    </row>
    <row r="269" spans="1:12" ht="25.5" x14ac:dyDescent="0.25">
      <c r="A269" s="493">
        <v>267</v>
      </c>
      <c r="B269" s="464" t="s">
        <v>2243</v>
      </c>
      <c r="C269" s="520" t="s">
        <v>2416</v>
      </c>
      <c r="D269" s="478" t="s">
        <v>577</v>
      </c>
      <c r="E269" s="478" t="s">
        <v>302</v>
      </c>
      <c r="F269" s="507" t="s">
        <v>2332</v>
      </c>
      <c r="G269" s="479" t="s">
        <v>1893</v>
      </c>
      <c r="H269" s="494" t="s">
        <v>2370</v>
      </c>
      <c r="I269" s="516">
        <v>45077</v>
      </c>
      <c r="J269" s="469">
        <v>60</v>
      </c>
      <c r="K269" s="469">
        <v>0</v>
      </c>
      <c r="L269" s="464"/>
    </row>
    <row r="270" spans="1:12" ht="25.5" x14ac:dyDescent="0.25">
      <c r="A270" s="493">
        <v>268</v>
      </c>
      <c r="B270" s="464" t="s">
        <v>2243</v>
      </c>
      <c r="C270" s="520" t="s">
        <v>2417</v>
      </c>
      <c r="D270" s="478" t="s">
        <v>577</v>
      </c>
      <c r="E270" s="478" t="s">
        <v>302</v>
      </c>
      <c r="F270" s="507" t="s">
        <v>2332</v>
      </c>
      <c r="G270" s="479" t="s">
        <v>1893</v>
      </c>
      <c r="H270" s="494" t="s">
        <v>2370</v>
      </c>
      <c r="I270" s="516">
        <v>45078</v>
      </c>
      <c r="J270" s="469">
        <v>60</v>
      </c>
      <c r="K270" s="469">
        <v>0</v>
      </c>
      <c r="L270" s="464"/>
    </row>
    <row r="271" spans="1:12" ht="51" x14ac:dyDescent="0.25">
      <c r="A271" s="493">
        <v>269</v>
      </c>
      <c r="B271" s="464" t="s">
        <v>2243</v>
      </c>
      <c r="C271" s="520" t="s">
        <v>2418</v>
      </c>
      <c r="D271" s="478" t="s">
        <v>577</v>
      </c>
      <c r="E271" s="478" t="s">
        <v>302</v>
      </c>
      <c r="F271" s="507" t="s">
        <v>2332</v>
      </c>
      <c r="G271" s="479" t="s">
        <v>1893</v>
      </c>
      <c r="H271" s="494" t="s">
        <v>2370</v>
      </c>
      <c r="I271" s="516">
        <v>45078</v>
      </c>
      <c r="J271" s="469">
        <v>60</v>
      </c>
      <c r="K271" s="469">
        <v>0</v>
      </c>
      <c r="L271" s="464"/>
    </row>
    <row r="272" spans="1:12" ht="38.25" x14ac:dyDescent="0.25">
      <c r="A272" s="493">
        <v>270</v>
      </c>
      <c r="B272" s="464" t="s">
        <v>2243</v>
      </c>
      <c r="C272" s="520" t="s">
        <v>2419</v>
      </c>
      <c r="D272" s="478" t="s">
        <v>577</v>
      </c>
      <c r="E272" s="478" t="s">
        <v>302</v>
      </c>
      <c r="F272" s="507" t="s">
        <v>2332</v>
      </c>
      <c r="G272" s="479" t="s">
        <v>1893</v>
      </c>
      <c r="H272" s="494" t="s">
        <v>2370</v>
      </c>
      <c r="I272" s="516">
        <v>45078</v>
      </c>
      <c r="J272" s="469">
        <v>60</v>
      </c>
      <c r="K272" s="469">
        <v>0</v>
      </c>
      <c r="L272" s="464"/>
    </row>
    <row r="273" spans="1:12" ht="38.25" x14ac:dyDescent="0.25">
      <c r="A273" s="493">
        <v>271</v>
      </c>
      <c r="B273" s="464" t="s">
        <v>2243</v>
      </c>
      <c r="C273" s="520" t="s">
        <v>2420</v>
      </c>
      <c r="D273" s="478" t="s">
        <v>577</v>
      </c>
      <c r="E273" s="478" t="s">
        <v>302</v>
      </c>
      <c r="F273" s="507" t="s">
        <v>2332</v>
      </c>
      <c r="G273" s="479" t="s">
        <v>1893</v>
      </c>
      <c r="H273" s="494" t="s">
        <v>2362</v>
      </c>
      <c r="I273" s="516">
        <v>45079</v>
      </c>
      <c r="J273" s="469">
        <v>300</v>
      </c>
      <c r="K273" s="469">
        <v>0</v>
      </c>
      <c r="L273" s="464"/>
    </row>
    <row r="274" spans="1:12" ht="38.25" x14ac:dyDescent="0.25">
      <c r="A274" s="493">
        <v>272</v>
      </c>
      <c r="B274" s="464" t="s">
        <v>2243</v>
      </c>
      <c r="C274" s="520" t="s">
        <v>5422</v>
      </c>
      <c r="D274" s="478" t="s">
        <v>577</v>
      </c>
      <c r="E274" s="478" t="s">
        <v>302</v>
      </c>
      <c r="F274" s="507" t="s">
        <v>2332</v>
      </c>
      <c r="G274" s="479" t="s">
        <v>1893</v>
      </c>
      <c r="H274" s="494" t="s">
        <v>2370</v>
      </c>
      <c r="I274" s="516">
        <v>45079</v>
      </c>
      <c r="J274" s="469">
        <v>60</v>
      </c>
      <c r="K274" s="469">
        <v>0</v>
      </c>
      <c r="L274" s="464"/>
    </row>
    <row r="275" spans="1:12" ht="25.5" x14ac:dyDescent="0.25">
      <c r="A275" s="493">
        <v>273</v>
      </c>
      <c r="B275" s="464" t="s">
        <v>2243</v>
      </c>
      <c r="C275" s="512" t="s">
        <v>2421</v>
      </c>
      <c r="D275" s="478" t="s">
        <v>577</v>
      </c>
      <c r="E275" s="478" t="s">
        <v>302</v>
      </c>
      <c r="F275" s="507" t="s">
        <v>2332</v>
      </c>
      <c r="G275" s="479" t="s">
        <v>1893</v>
      </c>
      <c r="H275" s="494" t="s">
        <v>2370</v>
      </c>
      <c r="I275" s="511">
        <v>45079</v>
      </c>
      <c r="J275" s="469">
        <v>60</v>
      </c>
      <c r="K275" s="469">
        <v>0</v>
      </c>
      <c r="L275" s="464"/>
    </row>
    <row r="276" spans="1:12" ht="25.5" x14ac:dyDescent="0.25">
      <c r="A276" s="493">
        <v>274</v>
      </c>
      <c r="B276" s="464" t="s">
        <v>2243</v>
      </c>
      <c r="C276" s="521" t="s">
        <v>2422</v>
      </c>
      <c r="D276" s="478" t="s">
        <v>577</v>
      </c>
      <c r="E276" s="478" t="s">
        <v>302</v>
      </c>
      <c r="F276" s="507" t="s">
        <v>2332</v>
      </c>
      <c r="G276" s="479" t="s">
        <v>1893</v>
      </c>
      <c r="H276" s="494" t="s">
        <v>2370</v>
      </c>
      <c r="I276" s="511">
        <v>45079</v>
      </c>
      <c r="J276" s="469">
        <v>60</v>
      </c>
      <c r="K276" s="469">
        <v>0</v>
      </c>
      <c r="L276" s="464"/>
    </row>
    <row r="277" spans="1:12" ht="38.25" x14ac:dyDescent="0.25">
      <c r="A277" s="493">
        <v>275</v>
      </c>
      <c r="B277" s="464" t="s">
        <v>2243</v>
      </c>
      <c r="C277" s="521" t="s">
        <v>2423</v>
      </c>
      <c r="D277" s="478" t="s">
        <v>577</v>
      </c>
      <c r="E277" s="478" t="s">
        <v>302</v>
      </c>
      <c r="F277" s="507" t="s">
        <v>2332</v>
      </c>
      <c r="G277" s="479" t="s">
        <v>1893</v>
      </c>
      <c r="H277" s="494" t="s">
        <v>2370</v>
      </c>
      <c r="I277" s="511">
        <v>45082</v>
      </c>
      <c r="J277" s="469">
        <v>60</v>
      </c>
      <c r="K277" s="469">
        <v>0</v>
      </c>
      <c r="L277" s="464"/>
    </row>
    <row r="278" spans="1:12" ht="38.25" x14ac:dyDescent="0.25">
      <c r="A278" s="493">
        <v>276</v>
      </c>
      <c r="B278" s="464" t="s">
        <v>2243</v>
      </c>
      <c r="C278" s="521" t="s">
        <v>2424</v>
      </c>
      <c r="D278" s="478" t="s">
        <v>577</v>
      </c>
      <c r="E278" s="478" t="s">
        <v>302</v>
      </c>
      <c r="F278" s="507" t="s">
        <v>2332</v>
      </c>
      <c r="G278" s="479" t="s">
        <v>1893</v>
      </c>
      <c r="H278" s="494" t="s">
        <v>2370</v>
      </c>
      <c r="I278" s="511">
        <v>45082</v>
      </c>
      <c r="J278" s="469">
        <v>60</v>
      </c>
      <c r="K278" s="469">
        <v>0</v>
      </c>
      <c r="L278" s="464"/>
    </row>
    <row r="279" spans="1:12" ht="25.5" x14ac:dyDescent="0.25">
      <c r="A279" s="493">
        <v>277</v>
      </c>
      <c r="B279" s="464" t="s">
        <v>2243</v>
      </c>
      <c r="C279" s="521" t="s">
        <v>2425</v>
      </c>
      <c r="D279" s="478" t="s">
        <v>577</v>
      </c>
      <c r="E279" s="478" t="s">
        <v>302</v>
      </c>
      <c r="F279" s="507" t="s">
        <v>2332</v>
      </c>
      <c r="G279" s="479" t="s">
        <v>1893</v>
      </c>
      <c r="H279" s="494" t="s">
        <v>2370</v>
      </c>
      <c r="I279" s="511">
        <v>45082</v>
      </c>
      <c r="J279" s="469">
        <v>60</v>
      </c>
      <c r="K279" s="469">
        <v>0</v>
      </c>
      <c r="L279" s="464"/>
    </row>
    <row r="280" spans="1:12" ht="25.5" x14ac:dyDescent="0.25">
      <c r="A280" s="493">
        <v>278</v>
      </c>
      <c r="B280" s="464" t="s">
        <v>2243</v>
      </c>
      <c r="C280" s="521" t="s">
        <v>2426</v>
      </c>
      <c r="D280" s="478" t="s">
        <v>577</v>
      </c>
      <c r="E280" s="478" t="s">
        <v>302</v>
      </c>
      <c r="F280" s="507" t="s">
        <v>2332</v>
      </c>
      <c r="G280" s="479" t="s">
        <v>1893</v>
      </c>
      <c r="H280" s="494" t="s">
        <v>2370</v>
      </c>
      <c r="I280" s="511">
        <v>45082</v>
      </c>
      <c r="J280" s="469">
        <v>60</v>
      </c>
      <c r="K280" s="469">
        <v>0</v>
      </c>
      <c r="L280" s="464"/>
    </row>
    <row r="281" spans="1:12" ht="25.5" x14ac:dyDescent="0.25">
      <c r="A281" s="493">
        <v>279</v>
      </c>
      <c r="B281" s="464" t="s">
        <v>2243</v>
      </c>
      <c r="C281" s="521" t="s">
        <v>2427</v>
      </c>
      <c r="D281" s="478" t="s">
        <v>577</v>
      </c>
      <c r="E281" s="478" t="s">
        <v>302</v>
      </c>
      <c r="F281" s="507" t="s">
        <v>2332</v>
      </c>
      <c r="G281" s="479" t="s">
        <v>1893</v>
      </c>
      <c r="H281" s="494" t="s">
        <v>2362</v>
      </c>
      <c r="I281" s="511">
        <v>45082</v>
      </c>
      <c r="J281" s="469">
        <v>300</v>
      </c>
      <c r="K281" s="469">
        <v>0</v>
      </c>
      <c r="L281" s="464"/>
    </row>
    <row r="282" spans="1:12" ht="25.5" x14ac:dyDescent="0.25">
      <c r="A282" s="493">
        <v>280</v>
      </c>
      <c r="B282" s="464" t="s">
        <v>2243</v>
      </c>
      <c r="C282" s="521" t="s">
        <v>2428</v>
      </c>
      <c r="D282" s="478" t="s">
        <v>577</v>
      </c>
      <c r="E282" s="478" t="s">
        <v>302</v>
      </c>
      <c r="F282" s="507" t="s">
        <v>2332</v>
      </c>
      <c r="G282" s="479" t="s">
        <v>1893</v>
      </c>
      <c r="H282" s="494" t="s">
        <v>2370</v>
      </c>
      <c r="I282" s="511">
        <v>45082</v>
      </c>
      <c r="J282" s="469">
        <v>60</v>
      </c>
      <c r="K282" s="469">
        <v>0</v>
      </c>
      <c r="L282" s="464"/>
    </row>
    <row r="283" spans="1:12" ht="25.5" x14ac:dyDescent="0.25">
      <c r="A283" s="493">
        <v>281</v>
      </c>
      <c r="B283" s="464" t="s">
        <v>2243</v>
      </c>
      <c r="C283" s="521" t="s">
        <v>2429</v>
      </c>
      <c r="D283" s="478" t="s">
        <v>577</v>
      </c>
      <c r="E283" s="478" t="s">
        <v>302</v>
      </c>
      <c r="F283" s="468" t="s">
        <v>2430</v>
      </c>
      <c r="G283" s="479" t="s">
        <v>1893</v>
      </c>
      <c r="H283" s="494" t="s">
        <v>2431</v>
      </c>
      <c r="I283" s="511">
        <v>45083</v>
      </c>
      <c r="J283" s="469">
        <v>1500</v>
      </c>
      <c r="K283" s="469">
        <v>0</v>
      </c>
      <c r="L283" s="464"/>
    </row>
    <row r="284" spans="1:12" ht="51" x14ac:dyDescent="0.25">
      <c r="A284" s="493">
        <v>282</v>
      </c>
      <c r="B284" s="464" t="s">
        <v>2243</v>
      </c>
      <c r="C284" s="521" t="s">
        <v>2432</v>
      </c>
      <c r="D284" s="478" t="s">
        <v>577</v>
      </c>
      <c r="E284" s="478" t="s">
        <v>302</v>
      </c>
      <c r="F284" s="507" t="s">
        <v>2332</v>
      </c>
      <c r="G284" s="479" t="s">
        <v>1893</v>
      </c>
      <c r="H284" s="494" t="s">
        <v>2370</v>
      </c>
      <c r="I284" s="511">
        <v>45083</v>
      </c>
      <c r="J284" s="469">
        <v>60</v>
      </c>
      <c r="K284" s="469">
        <v>0</v>
      </c>
      <c r="L284" s="464"/>
    </row>
    <row r="285" spans="1:12" ht="25.5" x14ac:dyDescent="0.25">
      <c r="A285" s="493">
        <v>283</v>
      </c>
      <c r="B285" s="464" t="s">
        <v>2243</v>
      </c>
      <c r="C285" s="521" t="s">
        <v>2433</v>
      </c>
      <c r="D285" s="478" t="s">
        <v>577</v>
      </c>
      <c r="E285" s="478" t="s">
        <v>302</v>
      </c>
      <c r="F285" s="507" t="s">
        <v>2332</v>
      </c>
      <c r="G285" s="479" t="s">
        <v>1893</v>
      </c>
      <c r="H285" s="494" t="s">
        <v>2370</v>
      </c>
      <c r="I285" s="511">
        <v>45083</v>
      </c>
      <c r="J285" s="469">
        <v>60</v>
      </c>
      <c r="K285" s="469">
        <v>0</v>
      </c>
      <c r="L285" s="464"/>
    </row>
    <row r="286" spans="1:12" ht="38.25" x14ac:dyDescent="0.25">
      <c r="A286" s="493">
        <v>284</v>
      </c>
      <c r="B286" s="464" t="s">
        <v>2243</v>
      </c>
      <c r="C286" s="521" t="s">
        <v>2434</v>
      </c>
      <c r="D286" s="478" t="s">
        <v>577</v>
      </c>
      <c r="E286" s="478" t="s">
        <v>302</v>
      </c>
      <c r="F286" s="507" t="s">
        <v>2332</v>
      </c>
      <c r="G286" s="479" t="s">
        <v>1893</v>
      </c>
      <c r="H286" s="494" t="s">
        <v>2370</v>
      </c>
      <c r="I286" s="511">
        <v>45083</v>
      </c>
      <c r="J286" s="469">
        <v>60</v>
      </c>
      <c r="K286" s="469">
        <v>0</v>
      </c>
      <c r="L286" s="464"/>
    </row>
    <row r="287" spans="1:12" ht="25.5" x14ac:dyDescent="0.25">
      <c r="A287" s="493">
        <v>285</v>
      </c>
      <c r="B287" s="464" t="s">
        <v>2243</v>
      </c>
      <c r="C287" s="521" t="s">
        <v>2435</v>
      </c>
      <c r="D287" s="478" t="s">
        <v>577</v>
      </c>
      <c r="E287" s="478" t="s">
        <v>302</v>
      </c>
      <c r="F287" s="504" t="s">
        <v>2436</v>
      </c>
      <c r="G287" s="479" t="s">
        <v>2274</v>
      </c>
      <c r="H287" s="473" t="s">
        <v>2303</v>
      </c>
      <c r="I287" s="511">
        <v>45084</v>
      </c>
      <c r="J287" s="469">
        <v>610.20000000000005</v>
      </c>
      <c r="K287" s="469">
        <v>0</v>
      </c>
      <c r="L287" s="464"/>
    </row>
    <row r="288" spans="1:12" ht="25.5" x14ac:dyDescent="0.25">
      <c r="A288" s="493">
        <v>286</v>
      </c>
      <c r="B288" s="464" t="s">
        <v>2243</v>
      </c>
      <c r="C288" s="521" t="s">
        <v>2429</v>
      </c>
      <c r="D288" s="478" t="s">
        <v>577</v>
      </c>
      <c r="E288" s="478" t="s">
        <v>302</v>
      </c>
      <c r="F288" s="507" t="s">
        <v>2332</v>
      </c>
      <c r="G288" s="479" t="s">
        <v>1893</v>
      </c>
      <c r="H288" s="494" t="s">
        <v>2370</v>
      </c>
      <c r="I288" s="511">
        <v>45084</v>
      </c>
      <c r="J288" s="469">
        <v>60</v>
      </c>
      <c r="K288" s="469">
        <v>0</v>
      </c>
      <c r="L288" s="464"/>
    </row>
    <row r="289" spans="1:12" ht="25.5" x14ac:dyDescent="0.25">
      <c r="A289" s="493">
        <v>287</v>
      </c>
      <c r="B289" s="464" t="s">
        <v>2243</v>
      </c>
      <c r="C289" s="521" t="s">
        <v>2437</v>
      </c>
      <c r="D289" s="478" t="s">
        <v>577</v>
      </c>
      <c r="E289" s="478" t="s">
        <v>302</v>
      </c>
      <c r="F289" s="507" t="s">
        <v>2332</v>
      </c>
      <c r="G289" s="479" t="s">
        <v>1893</v>
      </c>
      <c r="H289" s="494" t="s">
        <v>2362</v>
      </c>
      <c r="I289" s="511">
        <v>45084</v>
      </c>
      <c r="J289" s="469">
        <v>300</v>
      </c>
      <c r="K289" s="469">
        <v>0</v>
      </c>
      <c r="L289" s="464"/>
    </row>
    <row r="290" spans="1:12" ht="25.5" x14ac:dyDescent="0.25">
      <c r="A290" s="493">
        <v>288</v>
      </c>
      <c r="B290" s="464" t="s">
        <v>2243</v>
      </c>
      <c r="C290" s="521" t="s">
        <v>2438</v>
      </c>
      <c r="D290" s="478" t="s">
        <v>577</v>
      </c>
      <c r="E290" s="478" t="s">
        <v>302</v>
      </c>
      <c r="F290" s="507" t="s">
        <v>2332</v>
      </c>
      <c r="G290" s="479" t="s">
        <v>1893</v>
      </c>
      <c r="H290" s="494" t="s">
        <v>2370</v>
      </c>
      <c r="I290" s="511">
        <v>45084</v>
      </c>
      <c r="J290" s="469">
        <v>60</v>
      </c>
      <c r="K290" s="469">
        <v>0</v>
      </c>
      <c r="L290" s="464"/>
    </row>
    <row r="291" spans="1:12" ht="25.5" x14ac:dyDescent="0.25">
      <c r="A291" s="493">
        <v>289</v>
      </c>
      <c r="B291" s="464" t="s">
        <v>2243</v>
      </c>
      <c r="C291" s="521" t="s">
        <v>2439</v>
      </c>
      <c r="D291" s="478" t="s">
        <v>577</v>
      </c>
      <c r="E291" s="478" t="s">
        <v>302</v>
      </c>
      <c r="F291" s="507" t="s">
        <v>2332</v>
      </c>
      <c r="G291" s="479" t="s">
        <v>1893</v>
      </c>
      <c r="H291" s="494" t="s">
        <v>2370</v>
      </c>
      <c r="I291" s="511">
        <v>45085</v>
      </c>
      <c r="J291" s="469">
        <v>60</v>
      </c>
      <c r="K291" s="469">
        <v>0</v>
      </c>
      <c r="L291" s="464"/>
    </row>
    <row r="292" spans="1:12" ht="51" x14ac:dyDescent="0.25">
      <c r="A292" s="493">
        <v>290</v>
      </c>
      <c r="B292" s="464" t="s">
        <v>2243</v>
      </c>
      <c r="C292" s="521" t="s">
        <v>2440</v>
      </c>
      <c r="D292" s="478" t="s">
        <v>577</v>
      </c>
      <c r="E292" s="478" t="s">
        <v>302</v>
      </c>
      <c r="F292" s="507" t="s">
        <v>2332</v>
      </c>
      <c r="G292" s="479" t="s">
        <v>1893</v>
      </c>
      <c r="H292" s="494" t="s">
        <v>2370</v>
      </c>
      <c r="I292" s="495">
        <v>45085</v>
      </c>
      <c r="J292" s="469">
        <v>60</v>
      </c>
      <c r="K292" s="469">
        <v>0</v>
      </c>
      <c r="L292" s="464"/>
    </row>
    <row r="293" spans="1:12" ht="25.5" x14ac:dyDescent="0.25">
      <c r="A293" s="493">
        <v>291</v>
      </c>
      <c r="B293" s="464" t="s">
        <v>2243</v>
      </c>
      <c r="C293" s="520" t="s">
        <v>2441</v>
      </c>
      <c r="D293" s="478" t="s">
        <v>577</v>
      </c>
      <c r="E293" s="478" t="s">
        <v>302</v>
      </c>
      <c r="F293" s="507" t="s">
        <v>2332</v>
      </c>
      <c r="G293" s="479" t="s">
        <v>1893</v>
      </c>
      <c r="H293" s="494" t="s">
        <v>2370</v>
      </c>
      <c r="I293" s="516">
        <v>45086</v>
      </c>
      <c r="J293" s="469">
        <v>60</v>
      </c>
      <c r="K293" s="469">
        <v>0</v>
      </c>
      <c r="L293" s="464"/>
    </row>
    <row r="294" spans="1:12" ht="38.25" x14ac:dyDescent="0.25">
      <c r="A294" s="493">
        <v>292</v>
      </c>
      <c r="B294" s="464" t="s">
        <v>2243</v>
      </c>
      <c r="C294" s="520" t="s">
        <v>2308</v>
      </c>
      <c r="D294" s="478" t="s">
        <v>577</v>
      </c>
      <c r="E294" s="478" t="s">
        <v>302</v>
      </c>
      <c r="F294" s="504" t="s">
        <v>2442</v>
      </c>
      <c r="G294" s="479" t="s">
        <v>2134</v>
      </c>
      <c r="H294" s="473" t="s">
        <v>2443</v>
      </c>
      <c r="I294" s="516">
        <v>45077</v>
      </c>
      <c r="J294" s="469">
        <v>9360</v>
      </c>
      <c r="K294" s="469">
        <v>0</v>
      </c>
      <c r="L294" s="464"/>
    </row>
    <row r="295" spans="1:12" ht="25.5" x14ac:dyDescent="0.25">
      <c r="A295" s="493">
        <v>293</v>
      </c>
      <c r="B295" s="464" t="s">
        <v>2243</v>
      </c>
      <c r="C295" s="520" t="s">
        <v>2444</v>
      </c>
      <c r="D295" s="478" t="s">
        <v>577</v>
      </c>
      <c r="E295" s="478" t="s">
        <v>302</v>
      </c>
      <c r="F295" s="504" t="s">
        <v>2445</v>
      </c>
      <c r="G295" s="479" t="s">
        <v>2274</v>
      </c>
      <c r="H295" s="494" t="s">
        <v>2275</v>
      </c>
      <c r="I295" s="516">
        <v>45092</v>
      </c>
      <c r="J295" s="469">
        <v>1776</v>
      </c>
      <c r="K295" s="469">
        <v>0</v>
      </c>
      <c r="L295" s="464"/>
    </row>
    <row r="296" spans="1:12" x14ac:dyDescent="0.25">
      <c r="A296" s="493">
        <v>294</v>
      </c>
      <c r="B296" s="464" t="s">
        <v>2243</v>
      </c>
      <c r="C296" s="520" t="s">
        <v>2446</v>
      </c>
      <c r="D296" s="478" t="s">
        <v>577</v>
      </c>
      <c r="E296" s="478" t="s">
        <v>302</v>
      </c>
      <c r="F296" s="504" t="s">
        <v>2447</v>
      </c>
      <c r="G296" s="479" t="s">
        <v>2448</v>
      </c>
      <c r="H296" s="494" t="s">
        <v>2449</v>
      </c>
      <c r="I296" s="516">
        <v>45092</v>
      </c>
      <c r="J296" s="469">
        <v>2760</v>
      </c>
      <c r="K296" s="469">
        <v>0</v>
      </c>
      <c r="L296" s="464"/>
    </row>
    <row r="297" spans="1:12" ht="38.25" x14ac:dyDescent="0.25">
      <c r="A297" s="493">
        <v>295</v>
      </c>
      <c r="B297" s="464" t="s">
        <v>2243</v>
      </c>
      <c r="C297" s="520" t="s">
        <v>2450</v>
      </c>
      <c r="D297" s="478" t="s">
        <v>577</v>
      </c>
      <c r="E297" s="478" t="s">
        <v>302</v>
      </c>
      <c r="F297" s="504" t="s">
        <v>2451</v>
      </c>
      <c r="G297" s="479" t="s">
        <v>2274</v>
      </c>
      <c r="H297" s="494" t="s">
        <v>2275</v>
      </c>
      <c r="I297" s="516">
        <v>45096</v>
      </c>
      <c r="J297" s="469">
        <v>1512</v>
      </c>
      <c r="K297" s="469">
        <v>0</v>
      </c>
      <c r="L297" s="464"/>
    </row>
    <row r="298" spans="1:12" ht="25.5" x14ac:dyDescent="0.25">
      <c r="A298" s="493">
        <v>296</v>
      </c>
      <c r="B298" s="464" t="s">
        <v>2243</v>
      </c>
      <c r="C298" s="520" t="s">
        <v>2452</v>
      </c>
      <c r="D298" s="478" t="s">
        <v>577</v>
      </c>
      <c r="E298" s="478" t="s">
        <v>302</v>
      </c>
      <c r="F298" s="504" t="s">
        <v>2453</v>
      </c>
      <c r="G298" s="479" t="s">
        <v>2274</v>
      </c>
      <c r="H298" s="494" t="s">
        <v>2275</v>
      </c>
      <c r="I298" s="516">
        <v>45096</v>
      </c>
      <c r="J298" s="469">
        <v>7176</v>
      </c>
      <c r="K298" s="469">
        <v>0</v>
      </c>
      <c r="L298" s="464"/>
    </row>
    <row r="299" spans="1:12" ht="25.5" x14ac:dyDescent="0.25">
      <c r="A299" s="493">
        <v>297</v>
      </c>
      <c r="B299" s="464" t="s">
        <v>2243</v>
      </c>
      <c r="C299" s="520" t="s">
        <v>2446</v>
      </c>
      <c r="D299" s="478" t="s">
        <v>577</v>
      </c>
      <c r="E299" s="478" t="s">
        <v>302</v>
      </c>
      <c r="F299" s="508" t="s">
        <v>2454</v>
      </c>
      <c r="G299" s="479" t="s">
        <v>2455</v>
      </c>
      <c r="H299" s="494" t="s">
        <v>2456</v>
      </c>
      <c r="I299" s="516">
        <v>45096</v>
      </c>
      <c r="J299" s="469">
        <v>4500</v>
      </c>
      <c r="K299" s="469">
        <v>0</v>
      </c>
      <c r="L299" s="464"/>
    </row>
    <row r="300" spans="1:12" ht="25.5" x14ac:dyDescent="0.25">
      <c r="A300" s="493">
        <v>298</v>
      </c>
      <c r="B300" s="464" t="s">
        <v>2243</v>
      </c>
      <c r="C300" s="520" t="s">
        <v>2457</v>
      </c>
      <c r="D300" s="478" t="s">
        <v>577</v>
      </c>
      <c r="E300" s="478" t="s">
        <v>302</v>
      </c>
      <c r="F300" s="508" t="s">
        <v>2458</v>
      </c>
      <c r="G300" s="479" t="s">
        <v>2274</v>
      </c>
      <c r="H300" s="473" t="s">
        <v>2303</v>
      </c>
      <c r="I300" s="516">
        <v>45099</v>
      </c>
      <c r="J300" s="469">
        <v>660</v>
      </c>
      <c r="K300" s="469">
        <v>0</v>
      </c>
      <c r="L300" s="464"/>
    </row>
    <row r="301" spans="1:12" ht="25.5" x14ac:dyDescent="0.25">
      <c r="A301" s="493">
        <v>299</v>
      </c>
      <c r="B301" s="464" t="s">
        <v>2243</v>
      </c>
      <c r="C301" s="520" t="s">
        <v>2374</v>
      </c>
      <c r="D301" s="478" t="s">
        <v>577</v>
      </c>
      <c r="E301" s="478" t="s">
        <v>302</v>
      </c>
      <c r="F301" s="508" t="s">
        <v>2459</v>
      </c>
      <c r="G301" s="479" t="s">
        <v>1893</v>
      </c>
      <c r="H301" s="512" t="s">
        <v>2460</v>
      </c>
      <c r="I301" s="516">
        <v>45103</v>
      </c>
      <c r="J301" s="469">
        <v>3840</v>
      </c>
      <c r="K301" s="469">
        <v>0</v>
      </c>
      <c r="L301" s="464"/>
    </row>
    <row r="302" spans="1:12" ht="38.25" x14ac:dyDescent="0.25">
      <c r="A302" s="493">
        <v>300</v>
      </c>
      <c r="B302" s="464" t="s">
        <v>2243</v>
      </c>
      <c r="C302" s="520" t="s">
        <v>2276</v>
      </c>
      <c r="D302" s="478" t="s">
        <v>577</v>
      </c>
      <c r="E302" s="478" t="s">
        <v>302</v>
      </c>
      <c r="F302" s="508" t="s">
        <v>2461</v>
      </c>
      <c r="G302" s="479" t="s">
        <v>2274</v>
      </c>
      <c r="H302" s="494" t="s">
        <v>2275</v>
      </c>
      <c r="I302" s="516">
        <v>45103</v>
      </c>
      <c r="J302" s="469">
        <v>1272</v>
      </c>
      <c r="K302" s="469">
        <v>0</v>
      </c>
      <c r="L302" s="464"/>
    </row>
    <row r="303" spans="1:12" ht="38.25" x14ac:dyDescent="0.25">
      <c r="A303" s="493">
        <v>301</v>
      </c>
      <c r="B303" s="464" t="s">
        <v>2243</v>
      </c>
      <c r="C303" s="520" t="s">
        <v>2276</v>
      </c>
      <c r="D303" s="478" t="s">
        <v>577</v>
      </c>
      <c r="E303" s="478" t="s">
        <v>302</v>
      </c>
      <c r="F303" s="508" t="s">
        <v>2462</v>
      </c>
      <c r="G303" s="479" t="s">
        <v>2274</v>
      </c>
      <c r="H303" s="494" t="s">
        <v>2275</v>
      </c>
      <c r="I303" s="516">
        <v>45103</v>
      </c>
      <c r="J303" s="469">
        <v>120</v>
      </c>
      <c r="K303" s="469">
        <v>0</v>
      </c>
      <c r="L303" s="464"/>
    </row>
    <row r="304" spans="1:12" ht="25.5" x14ac:dyDescent="0.25">
      <c r="A304" s="493">
        <v>302</v>
      </c>
      <c r="B304" s="464" t="s">
        <v>2243</v>
      </c>
      <c r="C304" s="494" t="s">
        <v>2463</v>
      </c>
      <c r="D304" s="478" t="s">
        <v>577</v>
      </c>
      <c r="E304" s="478" t="s">
        <v>302</v>
      </c>
      <c r="F304" s="468" t="s">
        <v>2464</v>
      </c>
      <c r="G304" s="479" t="s">
        <v>2465</v>
      </c>
      <c r="H304" s="473" t="s">
        <v>2466</v>
      </c>
      <c r="I304" s="496">
        <v>45099</v>
      </c>
      <c r="J304" s="469">
        <v>17400</v>
      </c>
      <c r="K304" s="469">
        <v>0</v>
      </c>
      <c r="L304" s="464"/>
    </row>
    <row r="305" spans="1:12" ht="38.25" x14ac:dyDescent="0.25">
      <c r="A305" s="493">
        <v>303</v>
      </c>
      <c r="B305" s="464" t="s">
        <v>2243</v>
      </c>
      <c r="C305" s="494" t="s">
        <v>2467</v>
      </c>
      <c r="D305" s="478" t="s">
        <v>577</v>
      </c>
      <c r="E305" s="478" t="s">
        <v>302</v>
      </c>
      <c r="F305" s="468" t="s">
        <v>2468</v>
      </c>
      <c r="G305" s="479" t="s">
        <v>2098</v>
      </c>
      <c r="H305" s="494" t="s">
        <v>2290</v>
      </c>
      <c r="I305" s="496">
        <v>45092</v>
      </c>
      <c r="J305" s="469">
        <v>1800</v>
      </c>
      <c r="K305" s="469">
        <v>0</v>
      </c>
      <c r="L305" s="464"/>
    </row>
    <row r="306" spans="1:12" ht="38.25" x14ac:dyDescent="0.25">
      <c r="A306" s="493">
        <v>304</v>
      </c>
      <c r="B306" s="464" t="s">
        <v>2243</v>
      </c>
      <c r="C306" s="494" t="s">
        <v>2467</v>
      </c>
      <c r="D306" s="478" t="s">
        <v>577</v>
      </c>
      <c r="E306" s="478" t="s">
        <v>302</v>
      </c>
      <c r="F306" s="468" t="s">
        <v>2469</v>
      </c>
      <c r="G306" s="479" t="s">
        <v>2098</v>
      </c>
      <c r="H306" s="494" t="s">
        <v>2290</v>
      </c>
      <c r="I306" s="496">
        <v>45090</v>
      </c>
      <c r="J306" s="469">
        <v>450</v>
      </c>
      <c r="K306" s="469">
        <v>0</v>
      </c>
      <c r="L306" s="464"/>
    </row>
    <row r="307" spans="1:12" ht="38.25" x14ac:dyDescent="0.25">
      <c r="A307" s="493">
        <v>305</v>
      </c>
      <c r="B307" s="464" t="s">
        <v>2243</v>
      </c>
      <c r="C307" s="494" t="s">
        <v>2467</v>
      </c>
      <c r="D307" s="478" t="s">
        <v>577</v>
      </c>
      <c r="E307" s="478" t="s">
        <v>302</v>
      </c>
      <c r="F307" s="468" t="s">
        <v>2470</v>
      </c>
      <c r="G307" s="479" t="s">
        <v>2098</v>
      </c>
      <c r="H307" s="494" t="s">
        <v>2290</v>
      </c>
      <c r="I307" s="496">
        <v>45090</v>
      </c>
      <c r="J307" s="469">
        <v>450</v>
      </c>
      <c r="K307" s="469">
        <v>0</v>
      </c>
      <c r="L307" s="464"/>
    </row>
    <row r="308" spans="1:12" ht="25.5" x14ac:dyDescent="0.25">
      <c r="A308" s="493">
        <v>306</v>
      </c>
      <c r="B308" s="464" t="s">
        <v>2243</v>
      </c>
      <c r="C308" s="494" t="s">
        <v>2471</v>
      </c>
      <c r="D308" s="478" t="s">
        <v>577</v>
      </c>
      <c r="E308" s="478" t="s">
        <v>302</v>
      </c>
      <c r="F308" s="468" t="s">
        <v>2472</v>
      </c>
      <c r="G308" s="479" t="s">
        <v>1893</v>
      </c>
      <c r="H308" s="494" t="s">
        <v>2327</v>
      </c>
      <c r="I308" s="496">
        <v>45114</v>
      </c>
      <c r="J308" s="469">
        <v>3456</v>
      </c>
      <c r="K308" s="469">
        <v>0</v>
      </c>
      <c r="L308" s="464"/>
    </row>
    <row r="309" spans="1:12" ht="25.5" x14ac:dyDescent="0.25">
      <c r="A309" s="493">
        <v>307</v>
      </c>
      <c r="B309" s="464" t="s">
        <v>2243</v>
      </c>
      <c r="C309" s="494" t="s">
        <v>2471</v>
      </c>
      <c r="D309" s="478" t="s">
        <v>577</v>
      </c>
      <c r="E309" s="478" t="s">
        <v>302</v>
      </c>
      <c r="F309" s="468" t="s">
        <v>2473</v>
      </c>
      <c r="G309" s="479" t="s">
        <v>1893</v>
      </c>
      <c r="H309" s="494" t="s">
        <v>2327</v>
      </c>
      <c r="I309" s="496">
        <v>45114</v>
      </c>
      <c r="J309" s="469">
        <v>4896</v>
      </c>
      <c r="K309" s="469">
        <v>0</v>
      </c>
      <c r="L309" s="464"/>
    </row>
    <row r="310" spans="1:12" ht="25.5" x14ac:dyDescent="0.25">
      <c r="A310" s="493">
        <v>308</v>
      </c>
      <c r="B310" s="464" t="s">
        <v>2243</v>
      </c>
      <c r="C310" s="494" t="s">
        <v>2471</v>
      </c>
      <c r="D310" s="478" t="s">
        <v>577</v>
      </c>
      <c r="E310" s="478" t="s">
        <v>302</v>
      </c>
      <c r="F310" s="468" t="s">
        <v>2474</v>
      </c>
      <c r="G310" s="479" t="s">
        <v>1893</v>
      </c>
      <c r="H310" s="494" t="s">
        <v>2327</v>
      </c>
      <c r="I310" s="496">
        <v>45114</v>
      </c>
      <c r="J310" s="469">
        <v>2880</v>
      </c>
      <c r="K310" s="469">
        <v>0</v>
      </c>
      <c r="L310" s="464"/>
    </row>
    <row r="311" spans="1:12" ht="25.5" x14ac:dyDescent="0.25">
      <c r="A311" s="493">
        <v>309</v>
      </c>
      <c r="B311" s="464" t="s">
        <v>2243</v>
      </c>
      <c r="C311" s="494" t="s">
        <v>2438</v>
      </c>
      <c r="D311" s="478" t="s">
        <v>577</v>
      </c>
      <c r="E311" s="478" t="s">
        <v>302</v>
      </c>
      <c r="F311" s="468" t="s">
        <v>2475</v>
      </c>
      <c r="G311" s="479" t="s">
        <v>1893</v>
      </c>
      <c r="H311" s="512" t="s">
        <v>2460</v>
      </c>
      <c r="I311" s="496">
        <v>45113</v>
      </c>
      <c r="J311" s="469">
        <v>120</v>
      </c>
      <c r="K311" s="469">
        <v>0</v>
      </c>
      <c r="L311" s="464"/>
    </row>
    <row r="312" spans="1:12" ht="25.5" x14ac:dyDescent="0.25">
      <c r="A312" s="493">
        <v>310</v>
      </c>
      <c r="B312" s="464" t="s">
        <v>2243</v>
      </c>
      <c r="C312" s="494" t="s">
        <v>2476</v>
      </c>
      <c r="D312" s="478" t="s">
        <v>577</v>
      </c>
      <c r="E312" s="478" t="s">
        <v>302</v>
      </c>
      <c r="F312" s="468" t="s">
        <v>2477</v>
      </c>
      <c r="G312" s="479" t="s">
        <v>2274</v>
      </c>
      <c r="H312" s="494" t="s">
        <v>2275</v>
      </c>
      <c r="I312" s="496">
        <v>45117</v>
      </c>
      <c r="J312" s="469">
        <v>1536</v>
      </c>
      <c r="K312" s="469">
        <v>0</v>
      </c>
      <c r="L312" s="464"/>
    </row>
    <row r="313" spans="1:12" ht="51" x14ac:dyDescent="0.25">
      <c r="A313" s="493">
        <v>311</v>
      </c>
      <c r="B313" s="464" t="s">
        <v>2243</v>
      </c>
      <c r="C313" s="494" t="s">
        <v>2283</v>
      </c>
      <c r="D313" s="478" t="s">
        <v>577</v>
      </c>
      <c r="E313" s="478" t="s">
        <v>302</v>
      </c>
      <c r="F313" s="468" t="s">
        <v>2478</v>
      </c>
      <c r="G313" s="479" t="s">
        <v>2274</v>
      </c>
      <c r="H313" s="494" t="s">
        <v>2275</v>
      </c>
      <c r="I313" s="496">
        <v>45117</v>
      </c>
      <c r="J313" s="469">
        <v>1320</v>
      </c>
      <c r="K313" s="469">
        <v>0</v>
      </c>
      <c r="L313" s="464"/>
    </row>
    <row r="314" spans="1:12" ht="51" x14ac:dyDescent="0.25">
      <c r="A314" s="493">
        <v>312</v>
      </c>
      <c r="B314" s="464" t="s">
        <v>2243</v>
      </c>
      <c r="C314" s="494" t="s">
        <v>2479</v>
      </c>
      <c r="D314" s="478" t="s">
        <v>577</v>
      </c>
      <c r="E314" s="478" t="s">
        <v>302</v>
      </c>
      <c r="F314" s="468" t="s">
        <v>2480</v>
      </c>
      <c r="G314" s="479" t="s">
        <v>2274</v>
      </c>
      <c r="H314" s="473" t="s">
        <v>2303</v>
      </c>
      <c r="I314" s="496">
        <v>45110</v>
      </c>
      <c r="J314" s="469">
        <v>144.6</v>
      </c>
      <c r="K314" s="469">
        <v>0</v>
      </c>
      <c r="L314" s="464"/>
    </row>
    <row r="315" spans="1:12" ht="38.25" x14ac:dyDescent="0.25">
      <c r="A315" s="493">
        <v>313</v>
      </c>
      <c r="B315" s="464" t="s">
        <v>2243</v>
      </c>
      <c r="C315" s="494" t="s">
        <v>2358</v>
      </c>
      <c r="D315" s="478" t="s">
        <v>577</v>
      </c>
      <c r="E315" s="478" t="s">
        <v>302</v>
      </c>
      <c r="F315" s="468" t="s">
        <v>2481</v>
      </c>
      <c r="G315" s="479" t="s">
        <v>1921</v>
      </c>
      <c r="H315" s="473" t="s">
        <v>2360</v>
      </c>
      <c r="I315" s="496">
        <v>45125</v>
      </c>
      <c r="J315" s="469">
        <v>1200</v>
      </c>
      <c r="K315" s="469">
        <v>0</v>
      </c>
      <c r="L315" s="464"/>
    </row>
    <row r="316" spans="1:12" ht="25.5" x14ac:dyDescent="0.25">
      <c r="A316" s="493">
        <v>314</v>
      </c>
      <c r="B316" s="464" t="s">
        <v>2243</v>
      </c>
      <c r="C316" s="494" t="s">
        <v>2661</v>
      </c>
      <c r="D316" s="478" t="s">
        <v>577</v>
      </c>
      <c r="E316" s="478" t="s">
        <v>302</v>
      </c>
      <c r="F316" s="507" t="s">
        <v>2482</v>
      </c>
      <c r="G316" s="479" t="s">
        <v>1893</v>
      </c>
      <c r="H316" s="494" t="s">
        <v>2327</v>
      </c>
      <c r="I316" s="496">
        <v>45121</v>
      </c>
      <c r="J316" s="469">
        <v>3290.78</v>
      </c>
      <c r="K316" s="469">
        <v>0</v>
      </c>
      <c r="L316" s="464"/>
    </row>
    <row r="317" spans="1:12" ht="25.5" x14ac:dyDescent="0.25">
      <c r="A317" s="493">
        <v>315</v>
      </c>
      <c r="B317" s="464" t="s">
        <v>2243</v>
      </c>
      <c r="C317" s="494" t="s">
        <v>2661</v>
      </c>
      <c r="D317" s="478" t="s">
        <v>577</v>
      </c>
      <c r="E317" s="478" t="s">
        <v>302</v>
      </c>
      <c r="F317" s="507" t="s">
        <v>2483</v>
      </c>
      <c r="G317" s="479" t="s">
        <v>1893</v>
      </c>
      <c r="H317" s="494" t="s">
        <v>2327</v>
      </c>
      <c r="I317" s="496">
        <v>45124</v>
      </c>
      <c r="J317" s="469">
        <v>3338.59</v>
      </c>
      <c r="K317" s="469">
        <v>0</v>
      </c>
      <c r="L317" s="464"/>
    </row>
    <row r="318" spans="1:12" ht="38.25" x14ac:dyDescent="0.25">
      <c r="A318" s="493">
        <v>316</v>
      </c>
      <c r="B318" s="464" t="s">
        <v>2243</v>
      </c>
      <c r="C318" s="494" t="s">
        <v>2484</v>
      </c>
      <c r="D318" s="478" t="s">
        <v>577</v>
      </c>
      <c r="E318" s="478" t="s">
        <v>302</v>
      </c>
      <c r="F318" s="497" t="s">
        <v>2485</v>
      </c>
      <c r="G318" s="479" t="s">
        <v>2274</v>
      </c>
      <c r="H318" s="473" t="s">
        <v>2303</v>
      </c>
      <c r="I318" s="496">
        <v>45127</v>
      </c>
      <c r="J318" s="469">
        <v>75.7</v>
      </c>
      <c r="K318" s="469">
        <v>0</v>
      </c>
      <c r="L318" s="464"/>
    </row>
    <row r="319" spans="1:12" ht="63.75" x14ac:dyDescent="0.25">
      <c r="A319" s="493">
        <v>317</v>
      </c>
      <c r="B319" s="464" t="s">
        <v>2243</v>
      </c>
      <c r="C319" s="494" t="s">
        <v>2486</v>
      </c>
      <c r="D319" s="478" t="s">
        <v>577</v>
      </c>
      <c r="E319" s="478" t="s">
        <v>302</v>
      </c>
      <c r="F319" s="468" t="s">
        <v>2487</v>
      </c>
      <c r="G319" s="479" t="s">
        <v>2274</v>
      </c>
      <c r="H319" s="473" t="s">
        <v>2303</v>
      </c>
      <c r="I319" s="496">
        <v>45128</v>
      </c>
      <c r="J319" s="469">
        <v>1260</v>
      </c>
      <c r="K319" s="469">
        <v>0</v>
      </c>
      <c r="L319" s="464"/>
    </row>
    <row r="320" spans="1:12" ht="25.5" x14ac:dyDescent="0.25">
      <c r="A320" s="493">
        <v>318</v>
      </c>
      <c r="B320" s="464" t="s">
        <v>2243</v>
      </c>
      <c r="C320" s="494" t="s">
        <v>2488</v>
      </c>
      <c r="D320" s="478" t="s">
        <v>577</v>
      </c>
      <c r="E320" s="478" t="s">
        <v>302</v>
      </c>
      <c r="F320" s="468" t="s">
        <v>2489</v>
      </c>
      <c r="G320" s="479" t="s">
        <v>2274</v>
      </c>
      <c r="H320" s="494" t="s">
        <v>2275</v>
      </c>
      <c r="I320" s="496">
        <v>45134</v>
      </c>
      <c r="J320" s="469">
        <v>648</v>
      </c>
      <c r="K320" s="469">
        <v>0</v>
      </c>
      <c r="L320" s="464"/>
    </row>
    <row r="321" spans="1:12" ht="25.5" x14ac:dyDescent="0.25">
      <c r="A321" s="493">
        <v>319</v>
      </c>
      <c r="B321" s="464" t="s">
        <v>2243</v>
      </c>
      <c r="C321" s="494" t="s">
        <v>2314</v>
      </c>
      <c r="D321" s="478" t="s">
        <v>577</v>
      </c>
      <c r="E321" s="478" t="s">
        <v>302</v>
      </c>
      <c r="F321" s="468" t="s">
        <v>2490</v>
      </c>
      <c r="G321" s="479" t="s">
        <v>2274</v>
      </c>
      <c r="H321" s="494" t="s">
        <v>2275</v>
      </c>
      <c r="I321" s="496">
        <v>45135</v>
      </c>
      <c r="J321" s="469">
        <v>2658</v>
      </c>
      <c r="K321" s="469">
        <v>0</v>
      </c>
      <c r="L321" s="464"/>
    </row>
    <row r="322" spans="1:12" ht="38.25" x14ac:dyDescent="0.25">
      <c r="A322" s="493">
        <v>320</v>
      </c>
      <c r="B322" s="464" t="s">
        <v>2243</v>
      </c>
      <c r="C322" s="494" t="s">
        <v>2276</v>
      </c>
      <c r="D322" s="478" t="s">
        <v>577</v>
      </c>
      <c r="E322" s="478" t="s">
        <v>302</v>
      </c>
      <c r="F322" s="468" t="s">
        <v>2491</v>
      </c>
      <c r="G322" s="479" t="s">
        <v>2274</v>
      </c>
      <c r="H322" s="494" t="s">
        <v>2275</v>
      </c>
      <c r="I322" s="496">
        <v>45138</v>
      </c>
      <c r="J322" s="469">
        <v>288</v>
      </c>
      <c r="K322" s="469">
        <v>0</v>
      </c>
      <c r="L322" s="464"/>
    </row>
    <row r="323" spans="1:12" ht="38.25" x14ac:dyDescent="0.25">
      <c r="A323" s="493">
        <v>321</v>
      </c>
      <c r="B323" s="464" t="s">
        <v>2243</v>
      </c>
      <c r="C323" s="494" t="s">
        <v>2276</v>
      </c>
      <c r="D323" s="478" t="s">
        <v>577</v>
      </c>
      <c r="E323" s="478" t="s">
        <v>302</v>
      </c>
      <c r="F323" s="468" t="s">
        <v>2492</v>
      </c>
      <c r="G323" s="479" t="s">
        <v>2274</v>
      </c>
      <c r="H323" s="494" t="s">
        <v>2275</v>
      </c>
      <c r="I323" s="496">
        <v>45138</v>
      </c>
      <c r="J323" s="469">
        <v>1332</v>
      </c>
      <c r="K323" s="469">
        <v>0</v>
      </c>
      <c r="L323" s="464"/>
    </row>
    <row r="324" spans="1:12" ht="25.5" x14ac:dyDescent="0.25">
      <c r="A324" s="493">
        <v>322</v>
      </c>
      <c r="B324" s="464" t="s">
        <v>2243</v>
      </c>
      <c r="C324" s="494" t="s">
        <v>2661</v>
      </c>
      <c r="D324" s="478" t="s">
        <v>577</v>
      </c>
      <c r="E324" s="478" t="s">
        <v>302</v>
      </c>
      <c r="F324" s="507" t="s">
        <v>2493</v>
      </c>
      <c r="G324" s="479" t="s">
        <v>1893</v>
      </c>
      <c r="H324" s="494" t="s">
        <v>2327</v>
      </c>
      <c r="I324" s="496">
        <v>45139</v>
      </c>
      <c r="J324" s="469">
        <v>6398.3</v>
      </c>
      <c r="K324" s="469">
        <v>0</v>
      </c>
      <c r="L324" s="464"/>
    </row>
    <row r="325" spans="1:12" ht="51" x14ac:dyDescent="0.25">
      <c r="A325" s="493">
        <v>323</v>
      </c>
      <c r="B325" s="464" t="s">
        <v>2243</v>
      </c>
      <c r="C325" s="494" t="s">
        <v>2494</v>
      </c>
      <c r="D325" s="478" t="s">
        <v>577</v>
      </c>
      <c r="E325" s="478" t="s">
        <v>302</v>
      </c>
      <c r="F325" s="468" t="s">
        <v>2495</v>
      </c>
      <c r="G325" s="479" t="s">
        <v>2274</v>
      </c>
      <c r="H325" s="494" t="s">
        <v>2275</v>
      </c>
      <c r="I325" s="496">
        <v>45139</v>
      </c>
      <c r="J325" s="469">
        <v>180</v>
      </c>
      <c r="K325" s="469">
        <v>0</v>
      </c>
      <c r="L325" s="464"/>
    </row>
    <row r="326" spans="1:12" ht="25.5" x14ac:dyDescent="0.25">
      <c r="A326" s="493">
        <v>324</v>
      </c>
      <c r="B326" s="464" t="s">
        <v>2243</v>
      </c>
      <c r="C326" s="494" t="s">
        <v>2438</v>
      </c>
      <c r="D326" s="478" t="s">
        <v>577</v>
      </c>
      <c r="E326" s="478" t="s">
        <v>302</v>
      </c>
      <c r="F326" s="468" t="s">
        <v>2496</v>
      </c>
      <c r="G326" s="479" t="s">
        <v>1893</v>
      </c>
      <c r="H326" s="512" t="s">
        <v>2460</v>
      </c>
      <c r="I326" s="496">
        <v>45146</v>
      </c>
      <c r="J326" s="469">
        <v>240</v>
      </c>
      <c r="K326" s="469">
        <v>0</v>
      </c>
      <c r="L326" s="464"/>
    </row>
    <row r="327" spans="1:12" ht="63.75" x14ac:dyDescent="0.25">
      <c r="A327" s="493">
        <v>325</v>
      </c>
      <c r="B327" s="464" t="s">
        <v>2243</v>
      </c>
      <c r="C327" s="494" t="s">
        <v>2497</v>
      </c>
      <c r="D327" s="478" t="s">
        <v>577</v>
      </c>
      <c r="E327" s="478" t="s">
        <v>302</v>
      </c>
      <c r="F327" s="468" t="s">
        <v>2498</v>
      </c>
      <c r="G327" s="479" t="s">
        <v>1893</v>
      </c>
      <c r="H327" s="512" t="s">
        <v>2460</v>
      </c>
      <c r="I327" s="496">
        <v>45149</v>
      </c>
      <c r="J327" s="469">
        <v>840</v>
      </c>
      <c r="K327" s="469">
        <v>0</v>
      </c>
      <c r="L327" s="464"/>
    </row>
    <row r="328" spans="1:12" ht="38.25" x14ac:dyDescent="0.25">
      <c r="A328" s="493">
        <v>326</v>
      </c>
      <c r="B328" s="464" t="s">
        <v>2243</v>
      </c>
      <c r="C328" s="494" t="s">
        <v>2499</v>
      </c>
      <c r="D328" s="478" t="s">
        <v>577</v>
      </c>
      <c r="E328" s="478" t="s">
        <v>302</v>
      </c>
      <c r="F328" s="468" t="s">
        <v>2500</v>
      </c>
      <c r="G328" s="479" t="s">
        <v>2274</v>
      </c>
      <c r="H328" s="473" t="s">
        <v>2303</v>
      </c>
      <c r="I328" s="496">
        <v>45153</v>
      </c>
      <c r="J328" s="469">
        <v>729</v>
      </c>
      <c r="K328" s="469">
        <v>0</v>
      </c>
      <c r="L328" s="464"/>
    </row>
    <row r="329" spans="1:12" ht="38.25" x14ac:dyDescent="0.25">
      <c r="A329" s="493">
        <v>327</v>
      </c>
      <c r="B329" s="464" t="s">
        <v>2243</v>
      </c>
      <c r="C329" s="494" t="s">
        <v>2661</v>
      </c>
      <c r="D329" s="478" t="s">
        <v>577</v>
      </c>
      <c r="E329" s="478" t="s">
        <v>302</v>
      </c>
      <c r="F329" s="468" t="s">
        <v>2501</v>
      </c>
      <c r="G329" s="479" t="s">
        <v>1893</v>
      </c>
      <c r="H329" s="494" t="s">
        <v>2327</v>
      </c>
      <c r="I329" s="496">
        <v>45154</v>
      </c>
      <c r="J329" s="469">
        <v>12759.96</v>
      </c>
      <c r="K329" s="469">
        <v>0</v>
      </c>
      <c r="L329" s="464"/>
    </row>
    <row r="330" spans="1:12" ht="38.25" x14ac:dyDescent="0.25">
      <c r="A330" s="493">
        <v>328</v>
      </c>
      <c r="B330" s="464" t="s">
        <v>2243</v>
      </c>
      <c r="C330" s="494" t="s">
        <v>2308</v>
      </c>
      <c r="D330" s="478" t="s">
        <v>577</v>
      </c>
      <c r="E330" s="478" t="s">
        <v>302</v>
      </c>
      <c r="F330" s="468" t="s">
        <v>2309</v>
      </c>
      <c r="G330" s="479" t="s">
        <v>1792</v>
      </c>
      <c r="H330" s="512" t="s">
        <v>2310</v>
      </c>
      <c r="I330" s="496">
        <v>45154</v>
      </c>
      <c r="J330" s="469">
        <v>360</v>
      </c>
      <c r="K330" s="469">
        <v>0</v>
      </c>
      <c r="L330" s="464"/>
    </row>
    <row r="331" spans="1:12" ht="38.25" x14ac:dyDescent="0.25">
      <c r="A331" s="493">
        <v>329</v>
      </c>
      <c r="B331" s="464" t="s">
        <v>2243</v>
      </c>
      <c r="C331" s="494" t="s">
        <v>2502</v>
      </c>
      <c r="D331" s="478" t="s">
        <v>577</v>
      </c>
      <c r="E331" s="478" t="s">
        <v>302</v>
      </c>
      <c r="F331" s="468" t="s">
        <v>2503</v>
      </c>
      <c r="G331" s="479" t="s">
        <v>2274</v>
      </c>
      <c r="H331" s="497" t="s">
        <v>2504</v>
      </c>
      <c r="I331" s="496">
        <v>45160</v>
      </c>
      <c r="J331" s="469">
        <v>1120</v>
      </c>
      <c r="K331" s="469">
        <v>0</v>
      </c>
      <c r="L331" s="464"/>
    </row>
    <row r="332" spans="1:12" ht="38.25" x14ac:dyDescent="0.25">
      <c r="A332" s="493">
        <v>330</v>
      </c>
      <c r="B332" s="464" t="s">
        <v>2243</v>
      </c>
      <c r="C332" s="494" t="s">
        <v>2505</v>
      </c>
      <c r="D332" s="478" t="s">
        <v>577</v>
      </c>
      <c r="E332" s="478" t="s">
        <v>302</v>
      </c>
      <c r="F332" s="468" t="s">
        <v>2506</v>
      </c>
      <c r="G332" s="479" t="s">
        <v>2274</v>
      </c>
      <c r="H332" s="494" t="s">
        <v>2275</v>
      </c>
      <c r="I332" s="496">
        <v>45161</v>
      </c>
      <c r="J332" s="469">
        <v>240</v>
      </c>
      <c r="K332" s="469">
        <v>0</v>
      </c>
      <c r="L332" s="464"/>
    </row>
    <row r="333" spans="1:12" ht="38.25" x14ac:dyDescent="0.25">
      <c r="A333" s="493">
        <v>331</v>
      </c>
      <c r="B333" s="464" t="s">
        <v>2243</v>
      </c>
      <c r="C333" s="494" t="s">
        <v>2507</v>
      </c>
      <c r="D333" s="478" t="s">
        <v>577</v>
      </c>
      <c r="E333" s="478" t="s">
        <v>302</v>
      </c>
      <c r="F333" s="468" t="s">
        <v>2508</v>
      </c>
      <c r="G333" s="479" t="s">
        <v>2274</v>
      </c>
      <c r="H333" s="494" t="s">
        <v>2275</v>
      </c>
      <c r="I333" s="496">
        <v>45161</v>
      </c>
      <c r="J333" s="469">
        <v>1848</v>
      </c>
      <c r="K333" s="469">
        <v>0</v>
      </c>
      <c r="L333" s="464"/>
    </row>
    <row r="334" spans="1:12" ht="25.5" x14ac:dyDescent="0.25">
      <c r="A334" s="493">
        <v>332</v>
      </c>
      <c r="B334" s="464" t="s">
        <v>2243</v>
      </c>
      <c r="C334" s="494" t="s">
        <v>2438</v>
      </c>
      <c r="D334" s="478" t="s">
        <v>577</v>
      </c>
      <c r="E334" s="478" t="s">
        <v>302</v>
      </c>
      <c r="F334" s="468" t="s">
        <v>2509</v>
      </c>
      <c r="G334" s="479" t="s">
        <v>1893</v>
      </c>
      <c r="H334" s="512" t="s">
        <v>2460</v>
      </c>
      <c r="I334" s="496">
        <v>45174</v>
      </c>
      <c r="J334" s="469">
        <v>360</v>
      </c>
      <c r="K334" s="469">
        <v>0</v>
      </c>
      <c r="L334" s="464"/>
    </row>
    <row r="335" spans="1:12" ht="38.25" x14ac:dyDescent="0.25">
      <c r="A335" s="493">
        <v>333</v>
      </c>
      <c r="B335" s="464" t="s">
        <v>2243</v>
      </c>
      <c r="C335" s="494" t="s">
        <v>2276</v>
      </c>
      <c r="D335" s="478" t="s">
        <v>577</v>
      </c>
      <c r="E335" s="478" t="s">
        <v>302</v>
      </c>
      <c r="F335" s="468" t="s">
        <v>2510</v>
      </c>
      <c r="G335" s="479" t="s">
        <v>2274</v>
      </c>
      <c r="H335" s="494" t="s">
        <v>2275</v>
      </c>
      <c r="I335" s="496">
        <v>45174</v>
      </c>
      <c r="J335" s="469">
        <v>1902</v>
      </c>
      <c r="K335" s="469">
        <v>0</v>
      </c>
      <c r="L335" s="464"/>
    </row>
    <row r="336" spans="1:12" ht="25.5" x14ac:dyDescent="0.25">
      <c r="A336" s="493">
        <v>334</v>
      </c>
      <c r="B336" s="464" t="s">
        <v>2243</v>
      </c>
      <c r="C336" s="494" t="s">
        <v>2661</v>
      </c>
      <c r="D336" s="478" t="s">
        <v>577</v>
      </c>
      <c r="E336" s="478" t="s">
        <v>302</v>
      </c>
      <c r="F336" s="468" t="s">
        <v>2511</v>
      </c>
      <c r="G336" s="479" t="s">
        <v>1893</v>
      </c>
      <c r="H336" s="494" t="s">
        <v>2327</v>
      </c>
      <c r="I336" s="496">
        <v>45177</v>
      </c>
      <c r="J336" s="469">
        <v>11325.72</v>
      </c>
      <c r="K336" s="469">
        <v>0</v>
      </c>
      <c r="L336" s="464"/>
    </row>
    <row r="337" spans="1:12" ht="25.5" x14ac:dyDescent="0.25">
      <c r="A337" s="493">
        <v>335</v>
      </c>
      <c r="B337" s="464" t="s">
        <v>2243</v>
      </c>
      <c r="C337" s="494" t="s">
        <v>2512</v>
      </c>
      <c r="D337" s="478" t="s">
        <v>577</v>
      </c>
      <c r="E337" s="478" t="s">
        <v>302</v>
      </c>
      <c r="F337" s="468" t="s">
        <v>2513</v>
      </c>
      <c r="G337" s="479" t="s">
        <v>1893</v>
      </c>
      <c r="H337" s="512" t="s">
        <v>2460</v>
      </c>
      <c r="I337" s="496">
        <v>45180</v>
      </c>
      <c r="J337" s="469">
        <v>1920</v>
      </c>
      <c r="K337" s="469">
        <v>0</v>
      </c>
      <c r="L337" s="464"/>
    </row>
    <row r="338" spans="1:12" ht="25.5" x14ac:dyDescent="0.25">
      <c r="A338" s="493">
        <v>336</v>
      </c>
      <c r="B338" s="464" t="s">
        <v>2243</v>
      </c>
      <c r="C338" s="494" t="s">
        <v>2661</v>
      </c>
      <c r="D338" s="478" t="s">
        <v>577</v>
      </c>
      <c r="E338" s="478" t="s">
        <v>302</v>
      </c>
      <c r="F338" s="468" t="s">
        <v>2514</v>
      </c>
      <c r="G338" s="479" t="s">
        <v>1893</v>
      </c>
      <c r="H338" s="494" t="s">
        <v>2327</v>
      </c>
      <c r="I338" s="496">
        <v>45180</v>
      </c>
      <c r="J338" s="469">
        <v>7023</v>
      </c>
      <c r="K338" s="469">
        <v>0</v>
      </c>
      <c r="L338" s="464"/>
    </row>
    <row r="339" spans="1:12" ht="25.5" x14ac:dyDescent="0.25">
      <c r="A339" s="493">
        <v>337</v>
      </c>
      <c r="B339" s="464" t="s">
        <v>2243</v>
      </c>
      <c r="C339" s="494" t="s">
        <v>2515</v>
      </c>
      <c r="D339" s="478" t="s">
        <v>577</v>
      </c>
      <c r="E339" s="478" t="s">
        <v>302</v>
      </c>
      <c r="F339" s="468" t="s">
        <v>2516</v>
      </c>
      <c r="G339" s="479" t="s">
        <v>1893</v>
      </c>
      <c r="H339" s="494" t="s">
        <v>2327</v>
      </c>
      <c r="I339" s="496">
        <v>45181</v>
      </c>
      <c r="J339" s="469">
        <v>62400</v>
      </c>
      <c r="K339" s="469">
        <v>0</v>
      </c>
      <c r="L339" s="464"/>
    </row>
    <row r="340" spans="1:12" ht="38.25" x14ac:dyDescent="0.25">
      <c r="A340" s="493">
        <v>338</v>
      </c>
      <c r="B340" s="464" t="s">
        <v>2243</v>
      </c>
      <c r="C340" s="494" t="s">
        <v>2517</v>
      </c>
      <c r="D340" s="478" t="s">
        <v>577</v>
      </c>
      <c r="E340" s="478" t="s">
        <v>302</v>
      </c>
      <c r="F340" s="468" t="s">
        <v>2518</v>
      </c>
      <c r="G340" s="479" t="s">
        <v>1893</v>
      </c>
      <c r="H340" s="473" t="s">
        <v>2519</v>
      </c>
      <c r="I340" s="496">
        <v>45182</v>
      </c>
      <c r="J340" s="469">
        <v>6000</v>
      </c>
      <c r="K340" s="469">
        <v>0</v>
      </c>
      <c r="L340" s="464"/>
    </row>
    <row r="341" spans="1:12" ht="25.5" x14ac:dyDescent="0.25">
      <c r="A341" s="493">
        <v>339</v>
      </c>
      <c r="B341" s="464" t="s">
        <v>2243</v>
      </c>
      <c r="C341" s="494" t="s">
        <v>2314</v>
      </c>
      <c r="D341" s="478" t="s">
        <v>577</v>
      </c>
      <c r="E341" s="478" t="s">
        <v>302</v>
      </c>
      <c r="F341" s="468" t="s">
        <v>2520</v>
      </c>
      <c r="G341" s="479" t="s">
        <v>2274</v>
      </c>
      <c r="H341" s="494" t="s">
        <v>2275</v>
      </c>
      <c r="I341" s="496">
        <v>45189</v>
      </c>
      <c r="J341" s="469">
        <v>522</v>
      </c>
      <c r="K341" s="469">
        <v>0</v>
      </c>
      <c r="L341" s="464"/>
    </row>
    <row r="342" spans="1:12" ht="38.25" x14ac:dyDescent="0.25">
      <c r="A342" s="493">
        <v>340</v>
      </c>
      <c r="B342" s="464" t="s">
        <v>2243</v>
      </c>
      <c r="C342" s="494" t="s">
        <v>2276</v>
      </c>
      <c r="D342" s="478" t="s">
        <v>577</v>
      </c>
      <c r="E342" s="478" t="s">
        <v>302</v>
      </c>
      <c r="F342" s="468" t="s">
        <v>2521</v>
      </c>
      <c r="G342" s="479" t="s">
        <v>2274</v>
      </c>
      <c r="H342" s="494" t="s">
        <v>2275</v>
      </c>
      <c r="I342" s="496">
        <v>45189</v>
      </c>
      <c r="J342" s="469">
        <v>2184</v>
      </c>
      <c r="K342" s="469">
        <v>0</v>
      </c>
      <c r="L342" s="464"/>
    </row>
    <row r="343" spans="1:12" ht="38.25" x14ac:dyDescent="0.25">
      <c r="A343" s="493">
        <v>341</v>
      </c>
      <c r="B343" s="464" t="s">
        <v>2243</v>
      </c>
      <c r="C343" s="494" t="s">
        <v>2276</v>
      </c>
      <c r="D343" s="478" t="s">
        <v>577</v>
      </c>
      <c r="E343" s="478" t="s">
        <v>302</v>
      </c>
      <c r="F343" s="468" t="s">
        <v>2522</v>
      </c>
      <c r="G343" s="479" t="s">
        <v>2274</v>
      </c>
      <c r="H343" s="494" t="s">
        <v>2275</v>
      </c>
      <c r="I343" s="496">
        <v>45189</v>
      </c>
      <c r="J343" s="469">
        <v>288</v>
      </c>
      <c r="K343" s="469">
        <v>0</v>
      </c>
      <c r="L343" s="464"/>
    </row>
    <row r="344" spans="1:12" ht="38.25" x14ac:dyDescent="0.25">
      <c r="A344" s="493">
        <v>342</v>
      </c>
      <c r="B344" s="464" t="s">
        <v>2243</v>
      </c>
      <c r="C344" s="494" t="s">
        <v>2523</v>
      </c>
      <c r="D344" s="478" t="s">
        <v>577</v>
      </c>
      <c r="E344" s="478" t="s">
        <v>302</v>
      </c>
      <c r="F344" s="468" t="s">
        <v>2524</v>
      </c>
      <c r="G344" s="479" t="s">
        <v>1893</v>
      </c>
      <c r="H344" s="494" t="s">
        <v>2525</v>
      </c>
      <c r="I344" s="496">
        <v>45181</v>
      </c>
      <c r="J344" s="469">
        <v>779.34</v>
      </c>
      <c r="K344" s="469">
        <v>0</v>
      </c>
      <c r="L344" s="464"/>
    </row>
    <row r="345" spans="1:12" ht="63.75" x14ac:dyDescent="0.25">
      <c r="A345" s="493">
        <v>343</v>
      </c>
      <c r="B345" s="464" t="s">
        <v>2243</v>
      </c>
      <c r="C345" s="494" t="s">
        <v>2497</v>
      </c>
      <c r="D345" s="478" t="s">
        <v>577</v>
      </c>
      <c r="E345" s="478" t="s">
        <v>302</v>
      </c>
      <c r="F345" s="468" t="s">
        <v>2526</v>
      </c>
      <c r="G345" s="479" t="s">
        <v>1893</v>
      </c>
      <c r="H345" s="512" t="s">
        <v>2460</v>
      </c>
      <c r="I345" s="496">
        <v>45195</v>
      </c>
      <c r="J345" s="469">
        <v>240</v>
      </c>
      <c r="K345" s="469">
        <v>0</v>
      </c>
      <c r="L345" s="464"/>
    </row>
    <row r="346" spans="1:12" ht="38.25" x14ac:dyDescent="0.25">
      <c r="A346" s="493">
        <v>344</v>
      </c>
      <c r="B346" s="464" t="s">
        <v>2243</v>
      </c>
      <c r="C346" s="494" t="s">
        <v>2288</v>
      </c>
      <c r="D346" s="478" t="s">
        <v>577</v>
      </c>
      <c r="E346" s="478" t="s">
        <v>302</v>
      </c>
      <c r="F346" s="468" t="s">
        <v>2527</v>
      </c>
      <c r="G346" s="479" t="s">
        <v>2098</v>
      </c>
      <c r="H346" s="494" t="s">
        <v>2290</v>
      </c>
      <c r="I346" s="496">
        <v>45194</v>
      </c>
      <c r="J346" s="469">
        <v>564</v>
      </c>
      <c r="K346" s="469">
        <v>0</v>
      </c>
      <c r="L346" s="464"/>
    </row>
    <row r="347" spans="1:12" ht="38.25" x14ac:dyDescent="0.25">
      <c r="A347" s="493">
        <v>345</v>
      </c>
      <c r="B347" s="464" t="s">
        <v>2243</v>
      </c>
      <c r="C347" s="494" t="s">
        <v>2288</v>
      </c>
      <c r="D347" s="478" t="s">
        <v>577</v>
      </c>
      <c r="E347" s="478" t="s">
        <v>302</v>
      </c>
      <c r="F347" s="468" t="s">
        <v>2528</v>
      </c>
      <c r="G347" s="479" t="s">
        <v>2098</v>
      </c>
      <c r="H347" s="494" t="s">
        <v>2290</v>
      </c>
      <c r="I347" s="496">
        <v>45194</v>
      </c>
      <c r="J347" s="469">
        <v>2700</v>
      </c>
      <c r="K347" s="469">
        <v>0</v>
      </c>
      <c r="L347" s="464"/>
    </row>
    <row r="348" spans="1:12" ht="38.25" x14ac:dyDescent="0.25">
      <c r="A348" s="493">
        <v>346</v>
      </c>
      <c r="B348" s="464" t="s">
        <v>2243</v>
      </c>
      <c r="C348" s="494" t="s">
        <v>2529</v>
      </c>
      <c r="D348" s="478" t="s">
        <v>577</v>
      </c>
      <c r="E348" s="478" t="s">
        <v>302</v>
      </c>
      <c r="F348" s="468" t="s">
        <v>2530</v>
      </c>
      <c r="G348" s="479" t="s">
        <v>2098</v>
      </c>
      <c r="H348" s="494" t="s">
        <v>2290</v>
      </c>
      <c r="I348" s="496">
        <v>45183</v>
      </c>
      <c r="J348" s="469">
        <v>2100</v>
      </c>
      <c r="K348" s="469">
        <v>0</v>
      </c>
      <c r="L348" s="464"/>
    </row>
    <row r="349" spans="1:12" ht="38.25" x14ac:dyDescent="0.25">
      <c r="A349" s="493">
        <v>347</v>
      </c>
      <c r="B349" s="464" t="s">
        <v>2243</v>
      </c>
      <c r="C349" s="494" t="s">
        <v>2661</v>
      </c>
      <c r="D349" s="478" t="s">
        <v>577</v>
      </c>
      <c r="E349" s="478" t="s">
        <v>302</v>
      </c>
      <c r="F349" s="468" t="s">
        <v>2501</v>
      </c>
      <c r="G349" s="479" t="s">
        <v>1893</v>
      </c>
      <c r="H349" s="494" t="s">
        <v>2327</v>
      </c>
      <c r="I349" s="496">
        <v>45198</v>
      </c>
      <c r="J349" s="469">
        <v>-12759.96</v>
      </c>
      <c r="K349" s="469">
        <v>0</v>
      </c>
      <c r="L349" s="464"/>
    </row>
    <row r="350" spans="1:12" ht="38.25" x14ac:dyDescent="0.25">
      <c r="A350" s="493">
        <v>348</v>
      </c>
      <c r="B350" s="464" t="s">
        <v>2243</v>
      </c>
      <c r="C350" s="494" t="s">
        <v>2661</v>
      </c>
      <c r="D350" s="478" t="s">
        <v>577</v>
      </c>
      <c r="E350" s="478" t="s">
        <v>302</v>
      </c>
      <c r="F350" s="468" t="s">
        <v>2501</v>
      </c>
      <c r="G350" s="479" t="s">
        <v>1893</v>
      </c>
      <c r="H350" s="494" t="s">
        <v>2327</v>
      </c>
      <c r="I350" s="496">
        <v>45176</v>
      </c>
      <c r="J350" s="469">
        <v>7099.49</v>
      </c>
      <c r="K350" s="469">
        <v>0</v>
      </c>
      <c r="L350" s="464"/>
    </row>
    <row r="351" spans="1:12" ht="25.5" x14ac:dyDescent="0.25">
      <c r="A351" s="493">
        <v>349</v>
      </c>
      <c r="B351" s="464" t="s">
        <v>2243</v>
      </c>
      <c r="C351" s="494" t="s">
        <v>2531</v>
      </c>
      <c r="D351" s="478" t="s">
        <v>577</v>
      </c>
      <c r="E351" s="478" t="s">
        <v>302</v>
      </c>
      <c r="F351" s="468" t="s">
        <v>2532</v>
      </c>
      <c r="G351" s="479" t="s">
        <v>1831</v>
      </c>
      <c r="H351" s="473" t="s">
        <v>2533</v>
      </c>
      <c r="I351" s="496">
        <v>45202</v>
      </c>
      <c r="J351" s="469">
        <v>1000</v>
      </c>
      <c r="K351" s="469">
        <v>0</v>
      </c>
      <c r="L351" s="464"/>
    </row>
    <row r="352" spans="1:12" ht="38.25" x14ac:dyDescent="0.25">
      <c r="A352" s="493">
        <v>350</v>
      </c>
      <c r="B352" s="464" t="s">
        <v>2243</v>
      </c>
      <c r="C352" s="494" t="s">
        <v>2358</v>
      </c>
      <c r="D352" s="478" t="s">
        <v>577</v>
      </c>
      <c r="E352" s="478" t="s">
        <v>302</v>
      </c>
      <c r="F352" s="468" t="s">
        <v>2534</v>
      </c>
      <c r="G352" s="479" t="s">
        <v>1921</v>
      </c>
      <c r="H352" s="491" t="s">
        <v>2360</v>
      </c>
      <c r="I352" s="496">
        <v>45205</v>
      </c>
      <c r="J352" s="469">
        <v>1200</v>
      </c>
      <c r="K352" s="469">
        <v>0</v>
      </c>
      <c r="L352" s="464"/>
    </row>
    <row r="353" spans="1:12" ht="25.5" x14ac:dyDescent="0.25">
      <c r="A353" s="493">
        <v>351</v>
      </c>
      <c r="B353" s="464" t="s">
        <v>2243</v>
      </c>
      <c r="C353" s="494" t="s">
        <v>2661</v>
      </c>
      <c r="D353" s="478" t="s">
        <v>577</v>
      </c>
      <c r="E353" s="478" t="s">
        <v>302</v>
      </c>
      <c r="F353" s="468" t="s">
        <v>2535</v>
      </c>
      <c r="G353" s="479" t="s">
        <v>1893</v>
      </c>
      <c r="H353" s="494" t="s">
        <v>2327</v>
      </c>
      <c r="I353" s="496">
        <v>45202</v>
      </c>
      <c r="J353" s="469">
        <v>38385.5</v>
      </c>
      <c r="K353" s="469">
        <v>0</v>
      </c>
      <c r="L353" s="464"/>
    </row>
    <row r="354" spans="1:12" ht="38.25" x14ac:dyDescent="0.25">
      <c r="A354" s="493">
        <v>352</v>
      </c>
      <c r="B354" s="464" t="s">
        <v>2243</v>
      </c>
      <c r="C354" s="494" t="s">
        <v>2662</v>
      </c>
      <c r="D354" s="478" t="s">
        <v>577</v>
      </c>
      <c r="E354" s="478" t="s">
        <v>302</v>
      </c>
      <c r="F354" s="468" t="s">
        <v>2536</v>
      </c>
      <c r="G354" s="479" t="s">
        <v>1893</v>
      </c>
      <c r="H354" s="494" t="s">
        <v>2327</v>
      </c>
      <c r="I354" s="496">
        <v>45204</v>
      </c>
      <c r="J354" s="469">
        <v>12078.62</v>
      </c>
      <c r="K354" s="469">
        <v>0</v>
      </c>
      <c r="L354" s="464"/>
    </row>
    <row r="355" spans="1:12" ht="51" x14ac:dyDescent="0.25">
      <c r="A355" s="493">
        <v>353</v>
      </c>
      <c r="B355" s="464" t="s">
        <v>2243</v>
      </c>
      <c r="C355" s="494" t="s">
        <v>2363</v>
      </c>
      <c r="D355" s="478" t="s">
        <v>577</v>
      </c>
      <c r="E355" s="478" t="s">
        <v>302</v>
      </c>
      <c r="F355" s="468" t="s">
        <v>2537</v>
      </c>
      <c r="G355" s="479" t="s">
        <v>1893</v>
      </c>
      <c r="H355" s="475" t="s">
        <v>2538</v>
      </c>
      <c r="I355" s="496">
        <v>45215</v>
      </c>
      <c r="J355" s="469">
        <v>6360</v>
      </c>
      <c r="K355" s="469">
        <v>0</v>
      </c>
      <c r="L355" s="464"/>
    </row>
    <row r="356" spans="1:12" ht="51" x14ac:dyDescent="0.25">
      <c r="A356" s="493">
        <v>354</v>
      </c>
      <c r="B356" s="464" t="s">
        <v>2243</v>
      </c>
      <c r="C356" s="494" t="s">
        <v>2539</v>
      </c>
      <c r="D356" s="478" t="s">
        <v>577</v>
      </c>
      <c r="E356" s="478" t="s">
        <v>302</v>
      </c>
      <c r="F356" s="468" t="s">
        <v>2540</v>
      </c>
      <c r="G356" s="479" t="s">
        <v>1893</v>
      </c>
      <c r="H356" s="475" t="s">
        <v>2541</v>
      </c>
      <c r="I356" s="496">
        <v>45211</v>
      </c>
      <c r="J356" s="469">
        <v>216600</v>
      </c>
      <c r="K356" s="469">
        <v>0</v>
      </c>
      <c r="L356" s="464"/>
    </row>
    <row r="357" spans="1:12" ht="25.5" x14ac:dyDescent="0.25">
      <c r="A357" s="493">
        <v>355</v>
      </c>
      <c r="B357" s="464" t="s">
        <v>2243</v>
      </c>
      <c r="C357" s="494" t="s">
        <v>2542</v>
      </c>
      <c r="D357" s="478" t="s">
        <v>577</v>
      </c>
      <c r="E357" s="478" t="s">
        <v>302</v>
      </c>
      <c r="F357" s="468" t="s">
        <v>2543</v>
      </c>
      <c r="G357" s="479" t="s">
        <v>2274</v>
      </c>
      <c r="H357" s="494" t="s">
        <v>2275</v>
      </c>
      <c r="I357" s="496">
        <v>45212</v>
      </c>
      <c r="J357" s="469">
        <v>11640</v>
      </c>
      <c r="K357" s="469">
        <v>0</v>
      </c>
      <c r="L357" s="464"/>
    </row>
    <row r="358" spans="1:12" ht="25.5" x14ac:dyDescent="0.25">
      <c r="A358" s="493">
        <v>356</v>
      </c>
      <c r="B358" s="464" t="s">
        <v>2243</v>
      </c>
      <c r="C358" s="494" t="s">
        <v>2544</v>
      </c>
      <c r="D358" s="478" t="s">
        <v>577</v>
      </c>
      <c r="E358" s="478" t="s">
        <v>302</v>
      </c>
      <c r="F358" s="468" t="s">
        <v>2545</v>
      </c>
      <c r="G358" s="479" t="s">
        <v>2274</v>
      </c>
      <c r="H358" s="473" t="s">
        <v>2303</v>
      </c>
      <c r="I358" s="496">
        <v>45216</v>
      </c>
      <c r="J358" s="469">
        <v>396.6</v>
      </c>
      <c r="K358" s="469">
        <v>0</v>
      </c>
      <c r="L358" s="464"/>
    </row>
    <row r="359" spans="1:12" ht="25.5" x14ac:dyDescent="0.25">
      <c r="A359" s="493">
        <v>357</v>
      </c>
      <c r="B359" s="464" t="s">
        <v>2243</v>
      </c>
      <c r="C359" s="494" t="s">
        <v>2452</v>
      </c>
      <c r="D359" s="478" t="s">
        <v>577</v>
      </c>
      <c r="E359" s="478" t="s">
        <v>302</v>
      </c>
      <c r="F359" s="468" t="s">
        <v>2546</v>
      </c>
      <c r="G359" s="479" t="s">
        <v>2547</v>
      </c>
      <c r="H359" s="475" t="s">
        <v>2548</v>
      </c>
      <c r="I359" s="496">
        <v>45216</v>
      </c>
      <c r="J359" s="469">
        <v>14976</v>
      </c>
      <c r="K359" s="469">
        <v>0</v>
      </c>
      <c r="L359" s="464"/>
    </row>
    <row r="360" spans="1:12" ht="25.5" x14ac:dyDescent="0.25">
      <c r="A360" s="493">
        <v>358</v>
      </c>
      <c r="B360" s="464" t="s">
        <v>2243</v>
      </c>
      <c r="C360" s="494" t="s">
        <v>2549</v>
      </c>
      <c r="D360" s="478" t="s">
        <v>577</v>
      </c>
      <c r="E360" s="478" t="s">
        <v>302</v>
      </c>
      <c r="F360" s="468" t="s">
        <v>2550</v>
      </c>
      <c r="G360" s="479" t="s">
        <v>2547</v>
      </c>
      <c r="H360" s="475" t="s">
        <v>2548</v>
      </c>
      <c r="I360" s="496">
        <v>45216</v>
      </c>
      <c r="J360" s="469">
        <v>4992</v>
      </c>
      <c r="K360" s="469">
        <v>0</v>
      </c>
      <c r="L360" s="464"/>
    </row>
    <row r="361" spans="1:12" ht="38.25" x14ac:dyDescent="0.25">
      <c r="A361" s="493">
        <v>359</v>
      </c>
      <c r="B361" s="464" t="s">
        <v>2243</v>
      </c>
      <c r="C361" s="494" t="s">
        <v>2663</v>
      </c>
      <c r="D361" s="478" t="s">
        <v>577</v>
      </c>
      <c r="E361" s="478" t="s">
        <v>302</v>
      </c>
      <c r="F361" s="468" t="s">
        <v>2551</v>
      </c>
      <c r="G361" s="479" t="s">
        <v>2547</v>
      </c>
      <c r="H361" s="517" t="s">
        <v>2548</v>
      </c>
      <c r="I361" s="496">
        <v>45216</v>
      </c>
      <c r="J361" s="469">
        <v>4992</v>
      </c>
      <c r="K361" s="469">
        <v>0</v>
      </c>
      <c r="L361" s="464"/>
    </row>
    <row r="362" spans="1:12" ht="25.5" x14ac:dyDescent="0.25">
      <c r="A362" s="493">
        <v>360</v>
      </c>
      <c r="B362" s="464" t="s">
        <v>2243</v>
      </c>
      <c r="C362" s="494" t="s">
        <v>2438</v>
      </c>
      <c r="D362" s="478" t="s">
        <v>577</v>
      </c>
      <c r="E362" s="478" t="s">
        <v>302</v>
      </c>
      <c r="F362" s="468" t="s">
        <v>2552</v>
      </c>
      <c r="G362" s="479" t="s">
        <v>1893</v>
      </c>
      <c r="H362" s="512" t="s">
        <v>2460</v>
      </c>
      <c r="I362" s="496">
        <v>45219</v>
      </c>
      <c r="J362" s="469">
        <v>120</v>
      </c>
      <c r="K362" s="469">
        <v>0</v>
      </c>
      <c r="L362" s="464"/>
    </row>
    <row r="363" spans="1:12" ht="25.5" x14ac:dyDescent="0.25">
      <c r="A363" s="493">
        <v>361</v>
      </c>
      <c r="B363" s="464" t="s">
        <v>2243</v>
      </c>
      <c r="C363" s="494" t="s">
        <v>2441</v>
      </c>
      <c r="D363" s="478" t="s">
        <v>577</v>
      </c>
      <c r="E363" s="478" t="s">
        <v>302</v>
      </c>
      <c r="F363" s="468" t="s">
        <v>2553</v>
      </c>
      <c r="G363" s="479" t="s">
        <v>1893</v>
      </c>
      <c r="H363" s="512" t="s">
        <v>2460</v>
      </c>
      <c r="I363" s="496">
        <v>45219</v>
      </c>
      <c r="J363" s="469">
        <v>120</v>
      </c>
      <c r="K363" s="469">
        <v>0</v>
      </c>
      <c r="L363" s="464"/>
    </row>
    <row r="364" spans="1:12" ht="38.25" x14ac:dyDescent="0.25">
      <c r="A364" s="493">
        <v>362</v>
      </c>
      <c r="B364" s="464" t="s">
        <v>2243</v>
      </c>
      <c r="C364" s="494" t="s">
        <v>2308</v>
      </c>
      <c r="D364" s="478" t="s">
        <v>577</v>
      </c>
      <c r="E364" s="478" t="s">
        <v>302</v>
      </c>
      <c r="F364" s="468" t="s">
        <v>2554</v>
      </c>
      <c r="G364" s="479" t="s">
        <v>2547</v>
      </c>
      <c r="H364" s="517" t="s">
        <v>2548</v>
      </c>
      <c r="I364" s="496">
        <v>45216</v>
      </c>
      <c r="J364" s="469">
        <v>19968</v>
      </c>
      <c r="K364" s="469">
        <v>0</v>
      </c>
      <c r="L364" s="464"/>
    </row>
    <row r="365" spans="1:12" ht="25.5" x14ac:dyDescent="0.25">
      <c r="A365" s="493">
        <v>363</v>
      </c>
      <c r="B365" s="464" t="s">
        <v>2243</v>
      </c>
      <c r="C365" s="494" t="s">
        <v>2661</v>
      </c>
      <c r="D365" s="478" t="s">
        <v>577</v>
      </c>
      <c r="E365" s="478" t="s">
        <v>302</v>
      </c>
      <c r="F365" s="468" t="s">
        <v>2555</v>
      </c>
      <c r="G365" s="479" t="s">
        <v>1893</v>
      </c>
      <c r="H365" s="494" t="s">
        <v>2327</v>
      </c>
      <c r="I365" s="496">
        <v>45222</v>
      </c>
      <c r="J365" s="469">
        <v>3537.5</v>
      </c>
      <c r="K365" s="469">
        <v>0</v>
      </c>
      <c r="L365" s="464"/>
    </row>
    <row r="366" spans="1:12" ht="38.25" x14ac:dyDescent="0.25">
      <c r="A366" s="493">
        <v>364</v>
      </c>
      <c r="B366" s="464" t="s">
        <v>2243</v>
      </c>
      <c r="C366" s="494" t="s">
        <v>2556</v>
      </c>
      <c r="D366" s="478" t="s">
        <v>577</v>
      </c>
      <c r="E366" s="478" t="s">
        <v>302</v>
      </c>
      <c r="F366" s="468" t="s">
        <v>2557</v>
      </c>
      <c r="G366" s="479" t="s">
        <v>2274</v>
      </c>
      <c r="H366" s="494" t="s">
        <v>2275</v>
      </c>
      <c r="I366" s="496">
        <v>45225</v>
      </c>
      <c r="J366" s="469">
        <v>1206</v>
      </c>
      <c r="K366" s="469">
        <v>0</v>
      </c>
      <c r="L366" s="464"/>
    </row>
    <row r="367" spans="1:12" ht="25.5" x14ac:dyDescent="0.25">
      <c r="A367" s="493">
        <v>365</v>
      </c>
      <c r="B367" s="464" t="s">
        <v>2243</v>
      </c>
      <c r="C367" s="512" t="s">
        <v>2661</v>
      </c>
      <c r="D367" s="478" t="s">
        <v>577</v>
      </c>
      <c r="E367" s="478" t="s">
        <v>302</v>
      </c>
      <c r="F367" s="468" t="s">
        <v>2558</v>
      </c>
      <c r="G367" s="479" t="s">
        <v>1893</v>
      </c>
      <c r="H367" s="494" t="s">
        <v>2327</v>
      </c>
      <c r="I367" s="511">
        <v>45225</v>
      </c>
      <c r="J367" s="469">
        <v>7887.46</v>
      </c>
      <c r="K367" s="469">
        <v>0</v>
      </c>
      <c r="L367" s="464"/>
    </row>
    <row r="368" spans="1:12" ht="38.25" x14ac:dyDescent="0.25">
      <c r="A368" s="493">
        <v>366</v>
      </c>
      <c r="B368" s="464" t="s">
        <v>2243</v>
      </c>
      <c r="C368" s="497" t="s">
        <v>2484</v>
      </c>
      <c r="D368" s="478" t="s">
        <v>577</v>
      </c>
      <c r="E368" s="478" t="s">
        <v>302</v>
      </c>
      <c r="F368" s="497" t="s">
        <v>2559</v>
      </c>
      <c r="G368" s="479" t="s">
        <v>2274</v>
      </c>
      <c r="H368" s="491" t="s">
        <v>2303</v>
      </c>
      <c r="I368" s="498">
        <v>45226</v>
      </c>
      <c r="J368" s="469">
        <v>358.56</v>
      </c>
      <c r="K368" s="469">
        <v>0</v>
      </c>
      <c r="L368" s="464"/>
    </row>
    <row r="369" spans="1:12" ht="25.5" x14ac:dyDescent="0.25">
      <c r="A369" s="493">
        <v>367</v>
      </c>
      <c r="B369" s="464" t="s">
        <v>2243</v>
      </c>
      <c r="C369" s="497" t="s">
        <v>2333</v>
      </c>
      <c r="D369" s="478" t="s">
        <v>577</v>
      </c>
      <c r="E369" s="478" t="s">
        <v>302</v>
      </c>
      <c r="F369" s="507" t="s">
        <v>2332</v>
      </c>
      <c r="G369" s="479" t="s">
        <v>1893</v>
      </c>
      <c r="H369" s="475" t="s">
        <v>2560</v>
      </c>
      <c r="I369" s="498">
        <v>45230</v>
      </c>
      <c r="J369" s="469">
        <v>360</v>
      </c>
      <c r="K369" s="469">
        <v>0</v>
      </c>
      <c r="L369" s="464"/>
    </row>
    <row r="370" spans="1:12" ht="63.75" x14ac:dyDescent="0.25">
      <c r="A370" s="493">
        <v>368</v>
      </c>
      <c r="B370" s="464" t="s">
        <v>2243</v>
      </c>
      <c r="C370" s="522" t="s">
        <v>2561</v>
      </c>
      <c r="D370" s="478" t="s">
        <v>577</v>
      </c>
      <c r="E370" s="478" t="s">
        <v>302</v>
      </c>
      <c r="F370" s="497" t="s">
        <v>2562</v>
      </c>
      <c r="G370" s="479" t="s">
        <v>2274</v>
      </c>
      <c r="H370" s="499" t="s">
        <v>2275</v>
      </c>
      <c r="I370" s="500">
        <v>45230</v>
      </c>
      <c r="J370" s="469">
        <v>840</v>
      </c>
      <c r="K370" s="469">
        <v>0</v>
      </c>
      <c r="L370" s="464"/>
    </row>
    <row r="371" spans="1:12" ht="25.5" x14ac:dyDescent="0.25">
      <c r="A371" s="493">
        <v>369</v>
      </c>
      <c r="B371" s="464" t="s">
        <v>2243</v>
      </c>
      <c r="C371" s="522" t="s">
        <v>2661</v>
      </c>
      <c r="D371" s="478" t="s">
        <v>577</v>
      </c>
      <c r="E371" s="478" t="s">
        <v>302</v>
      </c>
      <c r="F371" s="468" t="s">
        <v>2563</v>
      </c>
      <c r="G371" s="479" t="s">
        <v>1893</v>
      </c>
      <c r="H371" s="494" t="s">
        <v>2327</v>
      </c>
      <c r="I371" s="500">
        <v>45239</v>
      </c>
      <c r="J371" s="469">
        <v>9743.7099999999991</v>
      </c>
      <c r="K371" s="469">
        <v>0</v>
      </c>
      <c r="L371" s="464"/>
    </row>
    <row r="372" spans="1:12" ht="25.5" x14ac:dyDescent="0.25">
      <c r="A372" s="493">
        <v>370</v>
      </c>
      <c r="B372" s="464" t="s">
        <v>2243</v>
      </c>
      <c r="C372" s="522" t="s">
        <v>2564</v>
      </c>
      <c r="D372" s="478" t="s">
        <v>577</v>
      </c>
      <c r="E372" s="478" t="s">
        <v>302</v>
      </c>
      <c r="F372" s="497" t="s">
        <v>2565</v>
      </c>
      <c r="G372" s="479" t="s">
        <v>1893</v>
      </c>
      <c r="H372" s="494" t="s">
        <v>2327</v>
      </c>
      <c r="I372" s="500">
        <v>45237</v>
      </c>
      <c r="J372" s="469">
        <v>7200</v>
      </c>
      <c r="K372" s="469">
        <v>0</v>
      </c>
      <c r="L372" s="464"/>
    </row>
    <row r="373" spans="1:12" ht="38.25" x14ac:dyDescent="0.25">
      <c r="A373" s="493">
        <v>371</v>
      </c>
      <c r="B373" s="464" t="s">
        <v>2243</v>
      </c>
      <c r="C373" s="522" t="s">
        <v>2288</v>
      </c>
      <c r="D373" s="478" t="s">
        <v>577</v>
      </c>
      <c r="E373" s="478" t="s">
        <v>302</v>
      </c>
      <c r="F373" s="497" t="s">
        <v>2566</v>
      </c>
      <c r="G373" s="479" t="s">
        <v>2098</v>
      </c>
      <c r="H373" s="501" t="s">
        <v>2567</v>
      </c>
      <c r="I373" s="500">
        <v>45210</v>
      </c>
      <c r="J373" s="469">
        <v>564</v>
      </c>
      <c r="K373" s="469">
        <v>0</v>
      </c>
      <c r="L373" s="464"/>
    </row>
    <row r="374" spans="1:12" ht="51" x14ac:dyDescent="0.25">
      <c r="A374" s="493">
        <v>372</v>
      </c>
      <c r="B374" s="464" t="s">
        <v>2243</v>
      </c>
      <c r="C374" s="522" t="s">
        <v>2539</v>
      </c>
      <c r="D374" s="478" t="s">
        <v>577</v>
      </c>
      <c r="E374" s="478" t="s">
        <v>302</v>
      </c>
      <c r="F374" s="497" t="s">
        <v>2568</v>
      </c>
      <c r="G374" s="479" t="s">
        <v>1893</v>
      </c>
      <c r="H374" s="475" t="s">
        <v>2569</v>
      </c>
      <c r="I374" s="500">
        <v>45240</v>
      </c>
      <c r="J374" s="469">
        <v>193050</v>
      </c>
      <c r="K374" s="469">
        <v>0</v>
      </c>
      <c r="L374" s="464"/>
    </row>
    <row r="375" spans="1:12" ht="25.5" x14ac:dyDescent="0.25">
      <c r="A375" s="493">
        <v>373</v>
      </c>
      <c r="B375" s="464" t="s">
        <v>2243</v>
      </c>
      <c r="C375" s="522" t="s">
        <v>2316</v>
      </c>
      <c r="D375" s="478" t="s">
        <v>577</v>
      </c>
      <c r="E375" s="478" t="s">
        <v>302</v>
      </c>
      <c r="F375" s="497" t="s">
        <v>2570</v>
      </c>
      <c r="G375" s="479" t="s">
        <v>2274</v>
      </c>
      <c r="H375" s="494" t="s">
        <v>2275</v>
      </c>
      <c r="I375" s="500">
        <v>45243</v>
      </c>
      <c r="J375" s="469">
        <v>2340</v>
      </c>
      <c r="K375" s="469">
        <v>0</v>
      </c>
      <c r="L375" s="464"/>
    </row>
    <row r="376" spans="1:12" ht="25.5" x14ac:dyDescent="0.25">
      <c r="A376" s="493">
        <v>374</v>
      </c>
      <c r="B376" s="464" t="s">
        <v>2243</v>
      </c>
      <c r="C376" s="522" t="s">
        <v>2571</v>
      </c>
      <c r="D376" s="478" t="s">
        <v>577</v>
      </c>
      <c r="E376" s="478" t="s">
        <v>302</v>
      </c>
      <c r="F376" s="497" t="s">
        <v>2572</v>
      </c>
      <c r="G376" s="479" t="s">
        <v>2274</v>
      </c>
      <c r="H376" s="499" t="s">
        <v>2275</v>
      </c>
      <c r="I376" s="500">
        <v>45244</v>
      </c>
      <c r="J376" s="469">
        <v>1740</v>
      </c>
      <c r="K376" s="469">
        <v>0</v>
      </c>
      <c r="L376" s="464"/>
    </row>
    <row r="377" spans="1:12" ht="25.5" x14ac:dyDescent="0.25">
      <c r="A377" s="493">
        <v>375</v>
      </c>
      <c r="B377" s="464" t="s">
        <v>2243</v>
      </c>
      <c r="C377" s="522" t="s">
        <v>2573</v>
      </c>
      <c r="D377" s="478" t="s">
        <v>577</v>
      </c>
      <c r="E377" s="478" t="s">
        <v>302</v>
      </c>
      <c r="F377" s="507" t="s">
        <v>2332</v>
      </c>
      <c r="G377" s="479" t="s">
        <v>1893</v>
      </c>
      <c r="H377" s="475" t="s">
        <v>2560</v>
      </c>
      <c r="I377" s="500">
        <v>45245</v>
      </c>
      <c r="J377" s="469">
        <v>300</v>
      </c>
      <c r="K377" s="469">
        <v>0</v>
      </c>
      <c r="L377" s="464"/>
    </row>
    <row r="378" spans="1:12" ht="38.25" x14ac:dyDescent="0.25">
      <c r="A378" s="493">
        <v>376</v>
      </c>
      <c r="B378" s="464" t="s">
        <v>2243</v>
      </c>
      <c r="C378" s="522" t="s">
        <v>2288</v>
      </c>
      <c r="D378" s="478" t="s">
        <v>577</v>
      </c>
      <c r="E378" s="478" t="s">
        <v>302</v>
      </c>
      <c r="F378" s="497" t="s">
        <v>2574</v>
      </c>
      <c r="G378" s="479" t="s">
        <v>2098</v>
      </c>
      <c r="H378" s="501" t="s">
        <v>2567</v>
      </c>
      <c r="I378" s="500">
        <v>45245</v>
      </c>
      <c r="J378" s="469">
        <v>564</v>
      </c>
      <c r="K378" s="469">
        <v>0</v>
      </c>
      <c r="L378" s="464"/>
    </row>
    <row r="379" spans="1:12" ht="38.25" x14ac:dyDescent="0.25">
      <c r="A379" s="493">
        <v>377</v>
      </c>
      <c r="B379" s="464" t="s">
        <v>2243</v>
      </c>
      <c r="C379" s="522" t="s">
        <v>2288</v>
      </c>
      <c r="D379" s="478" t="s">
        <v>577</v>
      </c>
      <c r="E379" s="478" t="s">
        <v>302</v>
      </c>
      <c r="F379" s="497" t="s">
        <v>2575</v>
      </c>
      <c r="G379" s="479" t="s">
        <v>2098</v>
      </c>
      <c r="H379" s="501" t="s">
        <v>2567</v>
      </c>
      <c r="I379" s="500">
        <v>45245</v>
      </c>
      <c r="J379" s="469">
        <v>4320</v>
      </c>
      <c r="K379" s="469">
        <v>0</v>
      </c>
      <c r="L379" s="464"/>
    </row>
    <row r="380" spans="1:12" ht="38.25" x14ac:dyDescent="0.25">
      <c r="A380" s="493">
        <v>378</v>
      </c>
      <c r="B380" s="464" t="s">
        <v>2243</v>
      </c>
      <c r="C380" s="522" t="s">
        <v>2288</v>
      </c>
      <c r="D380" s="478" t="s">
        <v>577</v>
      </c>
      <c r="E380" s="478" t="s">
        <v>302</v>
      </c>
      <c r="F380" s="497" t="s">
        <v>2576</v>
      </c>
      <c r="G380" s="479" t="s">
        <v>2098</v>
      </c>
      <c r="H380" s="501" t="s">
        <v>2567</v>
      </c>
      <c r="I380" s="500">
        <v>45245</v>
      </c>
      <c r="J380" s="469">
        <v>4380</v>
      </c>
      <c r="K380" s="469">
        <v>0</v>
      </c>
      <c r="L380" s="464"/>
    </row>
    <row r="381" spans="1:12" ht="25.5" x14ac:dyDescent="0.25">
      <c r="A381" s="493">
        <v>379</v>
      </c>
      <c r="B381" s="464" t="s">
        <v>2243</v>
      </c>
      <c r="C381" s="522" t="s">
        <v>2457</v>
      </c>
      <c r="D381" s="478" t="s">
        <v>577</v>
      </c>
      <c r="E381" s="478" t="s">
        <v>302</v>
      </c>
      <c r="F381" s="497" t="s">
        <v>2458</v>
      </c>
      <c r="G381" s="479" t="s">
        <v>2274</v>
      </c>
      <c r="H381" s="473" t="s">
        <v>2303</v>
      </c>
      <c r="I381" s="500">
        <v>45251</v>
      </c>
      <c r="J381" s="469">
        <v>1368</v>
      </c>
      <c r="K381" s="469">
        <v>0</v>
      </c>
      <c r="L381" s="464"/>
    </row>
    <row r="382" spans="1:12" ht="38.25" x14ac:dyDescent="0.25">
      <c r="A382" s="493">
        <v>380</v>
      </c>
      <c r="B382" s="464" t="s">
        <v>2243</v>
      </c>
      <c r="C382" s="522" t="s">
        <v>2347</v>
      </c>
      <c r="D382" s="478" t="s">
        <v>577</v>
      </c>
      <c r="E382" s="478" t="s">
        <v>302</v>
      </c>
      <c r="F382" s="497" t="s">
        <v>2577</v>
      </c>
      <c r="G382" s="479" t="s">
        <v>2274</v>
      </c>
      <c r="H382" s="494" t="s">
        <v>2275</v>
      </c>
      <c r="I382" s="500">
        <v>45251</v>
      </c>
      <c r="J382" s="469">
        <v>1920</v>
      </c>
      <c r="K382" s="469">
        <v>0</v>
      </c>
      <c r="L382" s="464"/>
    </row>
    <row r="383" spans="1:12" ht="38.25" x14ac:dyDescent="0.25">
      <c r="A383" s="493">
        <v>381</v>
      </c>
      <c r="B383" s="464" t="s">
        <v>2243</v>
      </c>
      <c r="C383" s="522" t="s">
        <v>2276</v>
      </c>
      <c r="D383" s="478" t="s">
        <v>577</v>
      </c>
      <c r="E383" s="478" t="s">
        <v>302</v>
      </c>
      <c r="F383" s="497" t="s">
        <v>2578</v>
      </c>
      <c r="G383" s="479" t="s">
        <v>2274</v>
      </c>
      <c r="H383" s="494" t="s">
        <v>2275</v>
      </c>
      <c r="I383" s="500">
        <v>45252</v>
      </c>
      <c r="J383" s="469">
        <v>2430</v>
      </c>
      <c r="K383" s="469">
        <v>0</v>
      </c>
      <c r="L383" s="464"/>
    </row>
    <row r="384" spans="1:12" ht="25.5" x14ac:dyDescent="0.25">
      <c r="A384" s="493">
        <v>382</v>
      </c>
      <c r="B384" s="464" t="s">
        <v>2243</v>
      </c>
      <c r="C384" s="522" t="s">
        <v>2316</v>
      </c>
      <c r="D384" s="478" t="s">
        <v>577</v>
      </c>
      <c r="E384" s="478" t="s">
        <v>302</v>
      </c>
      <c r="F384" s="497" t="s">
        <v>2579</v>
      </c>
      <c r="G384" s="479" t="s">
        <v>2274</v>
      </c>
      <c r="H384" s="494" t="s">
        <v>2275</v>
      </c>
      <c r="I384" s="500">
        <v>45253</v>
      </c>
      <c r="J384" s="469">
        <v>2064</v>
      </c>
      <c r="K384" s="469">
        <v>0</v>
      </c>
      <c r="L384" s="464"/>
    </row>
    <row r="385" spans="1:12" ht="25.5" x14ac:dyDescent="0.25">
      <c r="A385" s="493">
        <v>383</v>
      </c>
      <c r="B385" s="464" t="s">
        <v>2243</v>
      </c>
      <c r="C385" s="522" t="s">
        <v>2476</v>
      </c>
      <c r="D385" s="478" t="s">
        <v>577</v>
      </c>
      <c r="E385" s="478" t="s">
        <v>302</v>
      </c>
      <c r="F385" s="497" t="s">
        <v>2580</v>
      </c>
      <c r="G385" s="479" t="s">
        <v>2274</v>
      </c>
      <c r="H385" s="494" t="s">
        <v>2275</v>
      </c>
      <c r="I385" s="500">
        <v>45253</v>
      </c>
      <c r="J385" s="469">
        <v>660</v>
      </c>
      <c r="K385" s="469">
        <v>0</v>
      </c>
      <c r="L385" s="464"/>
    </row>
    <row r="386" spans="1:12" ht="38.25" x14ac:dyDescent="0.25">
      <c r="A386" s="493">
        <v>384</v>
      </c>
      <c r="B386" s="464" t="s">
        <v>2243</v>
      </c>
      <c r="C386" s="522" t="s">
        <v>2308</v>
      </c>
      <c r="D386" s="478" t="s">
        <v>577</v>
      </c>
      <c r="E386" s="478" t="s">
        <v>302</v>
      </c>
      <c r="F386" s="468" t="s">
        <v>2309</v>
      </c>
      <c r="G386" s="479" t="s">
        <v>1792</v>
      </c>
      <c r="H386" s="512" t="s">
        <v>2310</v>
      </c>
      <c r="I386" s="500">
        <v>45245</v>
      </c>
      <c r="J386" s="469">
        <v>360</v>
      </c>
      <c r="K386" s="469">
        <v>0</v>
      </c>
      <c r="L386" s="464"/>
    </row>
    <row r="387" spans="1:12" ht="38.25" x14ac:dyDescent="0.25">
      <c r="A387" s="493">
        <v>385</v>
      </c>
      <c r="B387" s="464" t="s">
        <v>2243</v>
      </c>
      <c r="C387" s="522" t="s">
        <v>2663</v>
      </c>
      <c r="D387" s="478" t="s">
        <v>577</v>
      </c>
      <c r="E387" s="478" t="s">
        <v>302</v>
      </c>
      <c r="F387" s="468" t="s">
        <v>2581</v>
      </c>
      <c r="G387" s="479" t="s">
        <v>2547</v>
      </c>
      <c r="H387" s="479" t="s">
        <v>2582</v>
      </c>
      <c r="I387" s="500">
        <v>45258</v>
      </c>
      <c r="J387" s="469">
        <v>12945.6</v>
      </c>
      <c r="K387" s="469">
        <v>0</v>
      </c>
      <c r="L387" s="464"/>
    </row>
    <row r="388" spans="1:12" ht="25.5" x14ac:dyDescent="0.25">
      <c r="A388" s="493">
        <v>386</v>
      </c>
      <c r="B388" s="464" t="s">
        <v>2243</v>
      </c>
      <c r="C388" s="503" t="s">
        <v>2583</v>
      </c>
      <c r="D388" s="478" t="s">
        <v>577</v>
      </c>
      <c r="E388" s="478" t="s">
        <v>302</v>
      </c>
      <c r="F388" s="497" t="s">
        <v>2584</v>
      </c>
      <c r="G388" s="479" t="s">
        <v>1893</v>
      </c>
      <c r="H388" s="512" t="s">
        <v>2460</v>
      </c>
      <c r="I388" s="502">
        <v>45258</v>
      </c>
      <c r="J388" s="469">
        <v>2016</v>
      </c>
      <c r="K388" s="469">
        <v>0</v>
      </c>
      <c r="L388" s="464"/>
    </row>
    <row r="389" spans="1:12" ht="25.5" x14ac:dyDescent="0.25">
      <c r="A389" s="493">
        <v>387</v>
      </c>
      <c r="B389" s="464" t="s">
        <v>2243</v>
      </c>
      <c r="C389" s="503" t="s">
        <v>2585</v>
      </c>
      <c r="D389" s="478" t="s">
        <v>577</v>
      </c>
      <c r="E389" s="478" t="s">
        <v>302</v>
      </c>
      <c r="F389" s="507" t="s">
        <v>2332</v>
      </c>
      <c r="G389" s="479" t="s">
        <v>1893</v>
      </c>
      <c r="H389" s="475" t="s">
        <v>2560</v>
      </c>
      <c r="I389" s="502">
        <v>45259</v>
      </c>
      <c r="J389" s="469">
        <v>360</v>
      </c>
      <c r="K389" s="469">
        <v>0</v>
      </c>
      <c r="L389" s="464"/>
    </row>
    <row r="390" spans="1:12" ht="51" x14ac:dyDescent="0.25">
      <c r="A390" s="493">
        <v>388</v>
      </c>
      <c r="B390" s="464" t="s">
        <v>2243</v>
      </c>
      <c r="C390" s="503" t="s">
        <v>2283</v>
      </c>
      <c r="D390" s="478" t="s">
        <v>577</v>
      </c>
      <c r="E390" s="478" t="s">
        <v>302</v>
      </c>
      <c r="F390" s="497" t="s">
        <v>2586</v>
      </c>
      <c r="G390" s="479" t="s">
        <v>2274</v>
      </c>
      <c r="H390" s="494" t="s">
        <v>2275</v>
      </c>
      <c r="I390" s="502">
        <v>45259</v>
      </c>
      <c r="J390" s="469">
        <v>4080</v>
      </c>
      <c r="K390" s="469">
        <v>0</v>
      </c>
      <c r="L390" s="464"/>
    </row>
    <row r="391" spans="1:12" ht="38.25" x14ac:dyDescent="0.25">
      <c r="A391" s="493">
        <v>389</v>
      </c>
      <c r="B391" s="464" t="s">
        <v>2243</v>
      </c>
      <c r="C391" s="503" t="s">
        <v>2316</v>
      </c>
      <c r="D391" s="478" t="s">
        <v>577</v>
      </c>
      <c r="E391" s="478" t="s">
        <v>302</v>
      </c>
      <c r="F391" s="497" t="s">
        <v>2587</v>
      </c>
      <c r="G391" s="479" t="s">
        <v>2274</v>
      </c>
      <c r="H391" s="494" t="s">
        <v>2275</v>
      </c>
      <c r="I391" s="502">
        <v>45260</v>
      </c>
      <c r="J391" s="469">
        <v>1320</v>
      </c>
      <c r="K391" s="469">
        <v>0</v>
      </c>
      <c r="L391" s="464"/>
    </row>
    <row r="392" spans="1:12" ht="25.5" x14ac:dyDescent="0.25">
      <c r="A392" s="493">
        <v>390</v>
      </c>
      <c r="B392" s="464" t="s">
        <v>2243</v>
      </c>
      <c r="C392" s="503" t="s">
        <v>2316</v>
      </c>
      <c r="D392" s="478" t="s">
        <v>577</v>
      </c>
      <c r="E392" s="478" t="s">
        <v>302</v>
      </c>
      <c r="F392" s="497" t="s">
        <v>2588</v>
      </c>
      <c r="G392" s="479" t="s">
        <v>2274</v>
      </c>
      <c r="H392" s="494" t="s">
        <v>2275</v>
      </c>
      <c r="I392" s="502">
        <v>45260</v>
      </c>
      <c r="J392" s="469">
        <v>1320</v>
      </c>
      <c r="K392" s="469">
        <v>0</v>
      </c>
      <c r="L392" s="464"/>
    </row>
    <row r="393" spans="1:12" ht="38.25" x14ac:dyDescent="0.25">
      <c r="A393" s="493">
        <v>391</v>
      </c>
      <c r="B393" s="464" t="s">
        <v>2243</v>
      </c>
      <c r="C393" s="503" t="s">
        <v>2316</v>
      </c>
      <c r="D393" s="478" t="s">
        <v>577</v>
      </c>
      <c r="E393" s="478" t="s">
        <v>302</v>
      </c>
      <c r="F393" s="497" t="s">
        <v>2589</v>
      </c>
      <c r="G393" s="479" t="s">
        <v>2274</v>
      </c>
      <c r="H393" s="494" t="s">
        <v>2275</v>
      </c>
      <c r="I393" s="502">
        <v>45260</v>
      </c>
      <c r="J393" s="469">
        <v>1320</v>
      </c>
      <c r="K393" s="469">
        <v>0</v>
      </c>
      <c r="L393" s="464"/>
    </row>
    <row r="394" spans="1:12" ht="38.25" x14ac:dyDescent="0.25">
      <c r="A394" s="493">
        <v>392</v>
      </c>
      <c r="B394" s="464" t="s">
        <v>2243</v>
      </c>
      <c r="C394" s="503" t="s">
        <v>2316</v>
      </c>
      <c r="D394" s="478" t="s">
        <v>577</v>
      </c>
      <c r="E394" s="478" t="s">
        <v>302</v>
      </c>
      <c r="F394" s="497" t="s">
        <v>2590</v>
      </c>
      <c r="G394" s="479" t="s">
        <v>2274</v>
      </c>
      <c r="H394" s="494" t="s">
        <v>2275</v>
      </c>
      <c r="I394" s="502">
        <v>45260</v>
      </c>
      <c r="J394" s="469">
        <v>1320</v>
      </c>
      <c r="K394" s="469">
        <v>0</v>
      </c>
      <c r="L394" s="464"/>
    </row>
    <row r="395" spans="1:12" ht="25.5" x14ac:dyDescent="0.25">
      <c r="A395" s="493">
        <v>393</v>
      </c>
      <c r="B395" s="464" t="s">
        <v>2243</v>
      </c>
      <c r="C395" s="503" t="s">
        <v>2591</v>
      </c>
      <c r="D395" s="478" t="s">
        <v>577</v>
      </c>
      <c r="E395" s="478" t="s">
        <v>302</v>
      </c>
      <c r="F395" s="497" t="s">
        <v>2592</v>
      </c>
      <c r="G395" s="479" t="s">
        <v>2274</v>
      </c>
      <c r="H395" s="494" t="s">
        <v>2275</v>
      </c>
      <c r="I395" s="502">
        <v>45254</v>
      </c>
      <c r="J395" s="469">
        <v>600</v>
      </c>
      <c r="K395" s="469">
        <v>0</v>
      </c>
      <c r="L395" s="464"/>
    </row>
    <row r="396" spans="1:12" ht="25.5" x14ac:dyDescent="0.25">
      <c r="A396" s="493">
        <v>394</v>
      </c>
      <c r="B396" s="464" t="s">
        <v>2243</v>
      </c>
      <c r="C396" s="503" t="s">
        <v>2593</v>
      </c>
      <c r="D396" s="478" t="s">
        <v>577</v>
      </c>
      <c r="E396" s="478" t="s">
        <v>302</v>
      </c>
      <c r="F396" s="497" t="s">
        <v>2594</v>
      </c>
      <c r="G396" s="479" t="s">
        <v>2274</v>
      </c>
      <c r="H396" s="494" t="s">
        <v>2275</v>
      </c>
      <c r="I396" s="502">
        <v>45254</v>
      </c>
      <c r="J396" s="469">
        <v>660</v>
      </c>
      <c r="K396" s="469">
        <v>0</v>
      </c>
      <c r="L396" s="464"/>
    </row>
    <row r="397" spans="1:12" ht="51" x14ac:dyDescent="0.25">
      <c r="A397" s="493">
        <v>395</v>
      </c>
      <c r="B397" s="464" t="s">
        <v>2243</v>
      </c>
      <c r="C397" s="503" t="s">
        <v>2595</v>
      </c>
      <c r="D397" s="478" t="s">
        <v>577</v>
      </c>
      <c r="E397" s="478" t="s">
        <v>302</v>
      </c>
      <c r="F397" s="467" t="s">
        <v>2596</v>
      </c>
      <c r="G397" s="479" t="s">
        <v>2274</v>
      </c>
      <c r="H397" s="494" t="s">
        <v>2275</v>
      </c>
      <c r="I397" s="502">
        <v>45257</v>
      </c>
      <c r="J397" s="469">
        <v>1440</v>
      </c>
      <c r="K397" s="469">
        <v>0</v>
      </c>
      <c r="L397" s="464"/>
    </row>
    <row r="398" spans="1:12" ht="25.5" x14ac:dyDescent="0.25">
      <c r="A398" s="493">
        <v>396</v>
      </c>
      <c r="B398" s="464" t="s">
        <v>2243</v>
      </c>
      <c r="C398" s="503" t="s">
        <v>2457</v>
      </c>
      <c r="D398" s="478" t="s">
        <v>577</v>
      </c>
      <c r="E398" s="478" t="s">
        <v>302</v>
      </c>
      <c r="F398" s="497" t="s">
        <v>2458</v>
      </c>
      <c r="G398" s="479" t="s">
        <v>2274</v>
      </c>
      <c r="H398" s="494" t="s">
        <v>2275</v>
      </c>
      <c r="I398" s="502">
        <v>45266</v>
      </c>
      <c r="J398" s="469">
        <v>600</v>
      </c>
      <c r="K398" s="469">
        <v>0</v>
      </c>
      <c r="L398" s="464"/>
    </row>
    <row r="399" spans="1:12" ht="38.25" x14ac:dyDescent="0.25">
      <c r="A399" s="493">
        <v>397</v>
      </c>
      <c r="B399" s="464" t="s">
        <v>2243</v>
      </c>
      <c r="C399" s="503" t="s">
        <v>2597</v>
      </c>
      <c r="D399" s="478" t="s">
        <v>577</v>
      </c>
      <c r="E399" s="478" t="s">
        <v>302</v>
      </c>
      <c r="F399" s="497" t="s">
        <v>2598</v>
      </c>
      <c r="G399" s="479" t="s">
        <v>2274</v>
      </c>
      <c r="H399" s="473" t="s">
        <v>2303</v>
      </c>
      <c r="I399" s="502">
        <v>45267</v>
      </c>
      <c r="J399" s="469">
        <v>210</v>
      </c>
      <c r="K399" s="469">
        <v>0</v>
      </c>
      <c r="L399" s="464"/>
    </row>
    <row r="400" spans="1:12" ht="25.5" x14ac:dyDescent="0.25">
      <c r="A400" s="493">
        <v>398</v>
      </c>
      <c r="B400" s="464" t="s">
        <v>2243</v>
      </c>
      <c r="C400" s="503" t="s">
        <v>2599</v>
      </c>
      <c r="D400" s="478" t="s">
        <v>577</v>
      </c>
      <c r="E400" s="478" t="s">
        <v>302</v>
      </c>
      <c r="F400" s="497" t="s">
        <v>2600</v>
      </c>
      <c r="G400" s="479" t="s">
        <v>2274</v>
      </c>
      <c r="H400" s="494" t="s">
        <v>2275</v>
      </c>
      <c r="I400" s="502">
        <v>45271</v>
      </c>
      <c r="J400" s="469">
        <v>5934</v>
      </c>
      <c r="K400" s="469">
        <v>0</v>
      </c>
      <c r="L400" s="464"/>
    </row>
    <row r="401" spans="1:12" ht="38.25" x14ac:dyDescent="0.25">
      <c r="A401" s="493">
        <v>399</v>
      </c>
      <c r="B401" s="464" t="s">
        <v>2243</v>
      </c>
      <c r="C401" s="503" t="s">
        <v>2308</v>
      </c>
      <c r="D401" s="478" t="s">
        <v>577</v>
      </c>
      <c r="E401" s="478" t="s">
        <v>302</v>
      </c>
      <c r="F401" s="467" t="s">
        <v>2601</v>
      </c>
      <c r="G401" s="479" t="s">
        <v>2547</v>
      </c>
      <c r="H401" s="479" t="s">
        <v>2582</v>
      </c>
      <c r="I401" s="502">
        <v>45264</v>
      </c>
      <c r="J401" s="469">
        <v>36672</v>
      </c>
      <c r="K401" s="469">
        <v>0</v>
      </c>
      <c r="L401" s="464"/>
    </row>
    <row r="402" spans="1:12" ht="38.25" x14ac:dyDescent="0.25">
      <c r="A402" s="493">
        <v>400</v>
      </c>
      <c r="B402" s="464" t="s">
        <v>2243</v>
      </c>
      <c r="C402" s="503" t="s">
        <v>2308</v>
      </c>
      <c r="D402" s="478" t="s">
        <v>577</v>
      </c>
      <c r="E402" s="478" t="s">
        <v>302</v>
      </c>
      <c r="F402" s="467" t="s">
        <v>2601</v>
      </c>
      <c r="G402" s="479" t="s">
        <v>2547</v>
      </c>
      <c r="H402" s="492" t="s">
        <v>2582</v>
      </c>
      <c r="I402" s="502">
        <v>45254</v>
      </c>
      <c r="J402" s="469">
        <v>36672</v>
      </c>
      <c r="K402" s="469">
        <v>0</v>
      </c>
      <c r="L402" s="464"/>
    </row>
    <row r="403" spans="1:12" ht="25.5" x14ac:dyDescent="0.25">
      <c r="A403" s="493">
        <v>401</v>
      </c>
      <c r="B403" s="464" t="s">
        <v>2243</v>
      </c>
      <c r="C403" s="503" t="s">
        <v>2661</v>
      </c>
      <c r="D403" s="478" t="s">
        <v>577</v>
      </c>
      <c r="E403" s="478" t="s">
        <v>302</v>
      </c>
      <c r="F403" s="497" t="s">
        <v>2602</v>
      </c>
      <c r="G403" s="479" t="s">
        <v>1893</v>
      </c>
      <c r="H403" s="494" t="s">
        <v>2327</v>
      </c>
      <c r="I403" s="502">
        <v>45271</v>
      </c>
      <c r="J403" s="469">
        <v>7960.03</v>
      </c>
      <c r="K403" s="469">
        <v>0</v>
      </c>
      <c r="L403" s="464"/>
    </row>
    <row r="404" spans="1:12" ht="38.25" x14ac:dyDescent="0.25">
      <c r="A404" s="493">
        <v>402</v>
      </c>
      <c r="B404" s="464" t="s">
        <v>2243</v>
      </c>
      <c r="C404" s="503" t="s">
        <v>5422</v>
      </c>
      <c r="D404" s="478" t="s">
        <v>577</v>
      </c>
      <c r="E404" s="478" t="s">
        <v>302</v>
      </c>
      <c r="F404" s="497" t="s">
        <v>2603</v>
      </c>
      <c r="G404" s="479" t="s">
        <v>1893</v>
      </c>
      <c r="H404" s="512" t="s">
        <v>2460</v>
      </c>
      <c r="I404" s="502">
        <v>45271</v>
      </c>
      <c r="J404" s="469">
        <v>120</v>
      </c>
      <c r="K404" s="469">
        <v>0</v>
      </c>
      <c r="L404" s="464"/>
    </row>
    <row r="405" spans="1:12" ht="38.25" x14ac:dyDescent="0.25">
      <c r="A405" s="493">
        <v>403</v>
      </c>
      <c r="B405" s="464" t="s">
        <v>2243</v>
      </c>
      <c r="C405" s="503" t="s">
        <v>2661</v>
      </c>
      <c r="D405" s="478" t="s">
        <v>577</v>
      </c>
      <c r="E405" s="478" t="s">
        <v>302</v>
      </c>
      <c r="F405" s="497" t="s">
        <v>2604</v>
      </c>
      <c r="G405" s="479" t="s">
        <v>1893</v>
      </c>
      <c r="H405" s="494" t="s">
        <v>2327</v>
      </c>
      <c r="I405" s="502">
        <v>45272</v>
      </c>
      <c r="J405" s="469">
        <v>7035.74</v>
      </c>
      <c r="K405" s="469">
        <v>0</v>
      </c>
      <c r="L405" s="464"/>
    </row>
    <row r="406" spans="1:12" ht="63.75" x14ac:dyDescent="0.25">
      <c r="A406" s="493">
        <v>404</v>
      </c>
      <c r="B406" s="464" t="s">
        <v>2243</v>
      </c>
      <c r="C406" s="503" t="s">
        <v>2497</v>
      </c>
      <c r="D406" s="478" t="s">
        <v>577</v>
      </c>
      <c r="E406" s="478" t="s">
        <v>302</v>
      </c>
      <c r="F406" s="497" t="s">
        <v>2605</v>
      </c>
      <c r="G406" s="479" t="s">
        <v>1893</v>
      </c>
      <c r="H406" s="512" t="s">
        <v>2460</v>
      </c>
      <c r="I406" s="502">
        <v>45268</v>
      </c>
      <c r="J406" s="469">
        <v>120</v>
      </c>
      <c r="K406" s="469">
        <v>0</v>
      </c>
      <c r="L406" s="464"/>
    </row>
    <row r="407" spans="1:12" ht="25.5" x14ac:dyDescent="0.25">
      <c r="A407" s="493">
        <v>405</v>
      </c>
      <c r="B407" s="464" t="s">
        <v>2243</v>
      </c>
      <c r="C407" s="503" t="s">
        <v>2591</v>
      </c>
      <c r="D407" s="478" t="s">
        <v>577</v>
      </c>
      <c r="E407" s="478" t="s">
        <v>302</v>
      </c>
      <c r="F407" s="497" t="s">
        <v>2606</v>
      </c>
      <c r="G407" s="479" t="s">
        <v>2274</v>
      </c>
      <c r="H407" s="494" t="s">
        <v>2275</v>
      </c>
      <c r="I407" s="502">
        <v>45272</v>
      </c>
      <c r="J407" s="469">
        <v>3600</v>
      </c>
      <c r="K407" s="469">
        <v>0</v>
      </c>
      <c r="L407" s="464"/>
    </row>
    <row r="408" spans="1:12" ht="38.25" x14ac:dyDescent="0.25">
      <c r="A408" s="493">
        <v>406</v>
      </c>
      <c r="B408" s="464" t="s">
        <v>2243</v>
      </c>
      <c r="C408" s="503" t="s">
        <v>2607</v>
      </c>
      <c r="D408" s="478" t="s">
        <v>577</v>
      </c>
      <c r="E408" s="478" t="s">
        <v>302</v>
      </c>
      <c r="F408" s="497" t="s">
        <v>2608</v>
      </c>
      <c r="G408" s="479" t="s">
        <v>2274</v>
      </c>
      <c r="H408" s="494" t="s">
        <v>2275</v>
      </c>
      <c r="I408" s="502">
        <v>45272</v>
      </c>
      <c r="J408" s="469">
        <v>6000</v>
      </c>
      <c r="K408" s="469">
        <v>0</v>
      </c>
      <c r="L408" s="464"/>
    </row>
    <row r="409" spans="1:12" ht="38.25" x14ac:dyDescent="0.25">
      <c r="A409" s="493">
        <v>407</v>
      </c>
      <c r="B409" s="464" t="s">
        <v>2243</v>
      </c>
      <c r="C409" s="503" t="s">
        <v>2308</v>
      </c>
      <c r="D409" s="478" t="s">
        <v>577</v>
      </c>
      <c r="E409" s="478" t="s">
        <v>302</v>
      </c>
      <c r="F409" s="497" t="s">
        <v>2609</v>
      </c>
      <c r="G409" s="479" t="s">
        <v>2274</v>
      </c>
      <c r="H409" s="494" t="s">
        <v>2610</v>
      </c>
      <c r="I409" s="502">
        <v>45271</v>
      </c>
      <c r="J409" s="469">
        <v>3564</v>
      </c>
      <c r="K409" s="469">
        <v>0</v>
      </c>
      <c r="L409" s="464"/>
    </row>
    <row r="410" spans="1:12" ht="51" x14ac:dyDescent="0.25">
      <c r="A410" s="493">
        <v>408</v>
      </c>
      <c r="B410" s="464" t="s">
        <v>2243</v>
      </c>
      <c r="C410" s="503" t="s">
        <v>2611</v>
      </c>
      <c r="D410" s="478" t="s">
        <v>577</v>
      </c>
      <c r="E410" s="478" t="s">
        <v>302</v>
      </c>
      <c r="F410" s="497" t="s">
        <v>2612</v>
      </c>
      <c r="G410" s="479" t="s">
        <v>2274</v>
      </c>
      <c r="H410" s="473" t="s">
        <v>2303</v>
      </c>
      <c r="I410" s="502">
        <v>45273</v>
      </c>
      <c r="J410" s="469">
        <v>313.2</v>
      </c>
      <c r="K410" s="469">
        <v>0</v>
      </c>
      <c r="L410" s="464"/>
    </row>
    <row r="411" spans="1:12" ht="51" x14ac:dyDescent="0.25">
      <c r="A411" s="493">
        <v>409</v>
      </c>
      <c r="B411" s="464" t="s">
        <v>2243</v>
      </c>
      <c r="C411" s="503" t="s">
        <v>2539</v>
      </c>
      <c r="D411" s="478" t="s">
        <v>577</v>
      </c>
      <c r="E411" s="478" t="s">
        <v>302</v>
      </c>
      <c r="F411" s="497" t="s">
        <v>2568</v>
      </c>
      <c r="G411" s="479" t="s">
        <v>1893</v>
      </c>
      <c r="H411" s="503" t="s">
        <v>2613</v>
      </c>
      <c r="I411" s="502">
        <v>45281</v>
      </c>
      <c r="J411" s="469">
        <v>3630</v>
      </c>
      <c r="K411" s="469">
        <v>0</v>
      </c>
      <c r="L411" s="464"/>
    </row>
    <row r="412" spans="1:12" ht="25.5" x14ac:dyDescent="0.25">
      <c r="A412" s="493">
        <v>410</v>
      </c>
      <c r="B412" s="464" t="s">
        <v>2243</v>
      </c>
      <c r="C412" s="503" t="s">
        <v>2614</v>
      </c>
      <c r="D412" s="478" t="s">
        <v>577</v>
      </c>
      <c r="E412" s="478" t="s">
        <v>302</v>
      </c>
      <c r="F412" s="497" t="s">
        <v>2615</v>
      </c>
      <c r="G412" s="479" t="s">
        <v>2274</v>
      </c>
      <c r="H412" s="494" t="s">
        <v>2275</v>
      </c>
      <c r="I412" s="502">
        <v>45290</v>
      </c>
      <c r="J412" s="469">
        <v>4320</v>
      </c>
      <c r="K412" s="469">
        <v>0</v>
      </c>
      <c r="L412" s="464"/>
    </row>
    <row r="413" spans="1:12" ht="51" x14ac:dyDescent="0.25">
      <c r="A413" s="493">
        <v>411</v>
      </c>
      <c r="B413" s="464" t="s">
        <v>2243</v>
      </c>
      <c r="C413" s="504" t="s">
        <v>2616</v>
      </c>
      <c r="D413" s="509" t="s">
        <v>301</v>
      </c>
      <c r="E413" s="509" t="s">
        <v>541</v>
      </c>
      <c r="F413" s="504" t="s">
        <v>2617</v>
      </c>
      <c r="G413" s="504" t="s">
        <v>1893</v>
      </c>
      <c r="H413" s="504" t="s">
        <v>2618</v>
      </c>
      <c r="I413" s="504" t="s">
        <v>2619</v>
      </c>
      <c r="J413" s="469">
        <v>14381.14</v>
      </c>
      <c r="K413" s="469">
        <v>0</v>
      </c>
      <c r="L413" s="505" t="s">
        <v>2231</v>
      </c>
    </row>
    <row r="414" spans="1:12" ht="38.25" x14ac:dyDescent="0.25">
      <c r="A414" s="493">
        <v>412</v>
      </c>
      <c r="B414" s="464" t="s">
        <v>2243</v>
      </c>
      <c r="C414" s="504" t="s">
        <v>2620</v>
      </c>
      <c r="D414" s="509" t="s">
        <v>301</v>
      </c>
      <c r="E414" s="509" t="s">
        <v>302</v>
      </c>
      <c r="F414" s="504" t="s">
        <v>2621</v>
      </c>
      <c r="G414" s="504" t="s">
        <v>2622</v>
      </c>
      <c r="H414" s="504" t="s">
        <v>2623</v>
      </c>
      <c r="I414" s="504" t="s">
        <v>2624</v>
      </c>
      <c r="J414" s="469">
        <v>0</v>
      </c>
      <c r="K414" s="469">
        <v>0</v>
      </c>
      <c r="L414" s="506" t="s">
        <v>2625</v>
      </c>
    </row>
    <row r="415" spans="1:12" ht="38.25" x14ac:dyDescent="0.25">
      <c r="A415" s="493">
        <v>413</v>
      </c>
      <c r="B415" s="464" t="s">
        <v>2243</v>
      </c>
      <c r="C415" s="504" t="s">
        <v>2620</v>
      </c>
      <c r="D415" s="509" t="s">
        <v>301</v>
      </c>
      <c r="E415" s="509" t="s">
        <v>541</v>
      </c>
      <c r="F415" s="504" t="s">
        <v>2626</v>
      </c>
      <c r="G415" s="504" t="s">
        <v>2627</v>
      </c>
      <c r="H415" s="504" t="s">
        <v>2628</v>
      </c>
      <c r="I415" s="504" t="s">
        <v>2629</v>
      </c>
      <c r="J415" s="469">
        <v>0</v>
      </c>
      <c r="K415" s="469">
        <v>0</v>
      </c>
      <c r="L415" s="505"/>
    </row>
    <row r="416" spans="1:12" ht="38.25" x14ac:dyDescent="0.25">
      <c r="A416" s="493">
        <v>414</v>
      </c>
      <c r="B416" s="464" t="s">
        <v>2243</v>
      </c>
      <c r="C416" s="504" t="s">
        <v>2620</v>
      </c>
      <c r="D416" s="509" t="s">
        <v>301</v>
      </c>
      <c r="E416" s="509" t="s">
        <v>302</v>
      </c>
      <c r="F416" s="504" t="s">
        <v>2630</v>
      </c>
      <c r="G416" s="504" t="s">
        <v>2631</v>
      </c>
      <c r="H416" s="504" t="s">
        <v>2632</v>
      </c>
      <c r="I416" s="504" t="s">
        <v>2633</v>
      </c>
      <c r="J416" s="469" t="s">
        <v>2634</v>
      </c>
      <c r="K416" s="469">
        <v>0</v>
      </c>
      <c r="L416" s="505" t="s">
        <v>2635</v>
      </c>
    </row>
    <row r="417" spans="1:12" ht="25.5" x14ac:dyDescent="0.25">
      <c r="A417" s="493">
        <v>415</v>
      </c>
      <c r="B417" s="464" t="s">
        <v>2243</v>
      </c>
      <c r="C417" s="468" t="s">
        <v>2636</v>
      </c>
      <c r="D417" s="478" t="s">
        <v>301</v>
      </c>
      <c r="E417" s="478" t="s">
        <v>541</v>
      </c>
      <c r="F417" s="504" t="s">
        <v>2636</v>
      </c>
      <c r="G417" s="504" t="s">
        <v>2637</v>
      </c>
      <c r="H417" s="504" t="s">
        <v>2638</v>
      </c>
      <c r="I417" s="504" t="s">
        <v>2639</v>
      </c>
      <c r="J417" s="469">
        <v>13496</v>
      </c>
      <c r="K417" s="469">
        <v>0</v>
      </c>
      <c r="L417" s="505"/>
    </row>
    <row r="418" spans="1:12" ht="38.25" x14ac:dyDescent="0.25">
      <c r="A418" s="493">
        <v>416</v>
      </c>
      <c r="B418" s="464" t="s">
        <v>2243</v>
      </c>
      <c r="C418" s="504" t="s">
        <v>2640</v>
      </c>
      <c r="D418" s="509" t="s">
        <v>301</v>
      </c>
      <c r="E418" s="509" t="s">
        <v>541</v>
      </c>
      <c r="F418" s="504" t="s">
        <v>2641</v>
      </c>
      <c r="G418" s="504" t="s">
        <v>2642</v>
      </c>
      <c r="H418" s="504" t="s">
        <v>2643</v>
      </c>
      <c r="I418" s="504" t="s">
        <v>2644</v>
      </c>
      <c r="J418" s="469">
        <v>8754</v>
      </c>
      <c r="K418" s="469">
        <v>0</v>
      </c>
      <c r="L418" s="505" t="s">
        <v>2645</v>
      </c>
    </row>
    <row r="419" spans="1:12" ht="38.25" x14ac:dyDescent="0.25">
      <c r="A419" s="493">
        <v>417</v>
      </c>
      <c r="B419" s="464" t="s">
        <v>2243</v>
      </c>
      <c r="C419" s="504" t="s">
        <v>2640</v>
      </c>
      <c r="D419" s="509" t="s">
        <v>301</v>
      </c>
      <c r="E419" s="509" t="s">
        <v>541</v>
      </c>
      <c r="F419" s="467" t="s">
        <v>2646</v>
      </c>
      <c r="G419" s="468" t="s">
        <v>2197</v>
      </c>
      <c r="H419" s="468" t="s">
        <v>2647</v>
      </c>
      <c r="I419" s="467" t="s">
        <v>2648</v>
      </c>
      <c r="J419" s="469">
        <v>12807.09</v>
      </c>
      <c r="K419" s="469">
        <v>0</v>
      </c>
      <c r="L419" s="505"/>
    </row>
    <row r="420" spans="1:12" ht="25.5" x14ac:dyDescent="0.25">
      <c r="A420" s="493">
        <v>418</v>
      </c>
      <c r="B420" s="464" t="s">
        <v>2243</v>
      </c>
      <c r="C420" s="504" t="s">
        <v>2640</v>
      </c>
      <c r="D420" s="509" t="s">
        <v>301</v>
      </c>
      <c r="E420" s="509" t="s">
        <v>541</v>
      </c>
      <c r="F420" s="467">
        <v>101129022</v>
      </c>
      <c r="G420" s="468" t="s">
        <v>2649</v>
      </c>
      <c r="H420" s="468" t="s">
        <v>2650</v>
      </c>
      <c r="I420" s="467" t="s">
        <v>2651</v>
      </c>
      <c r="J420" s="469">
        <v>483583.1</v>
      </c>
      <c r="K420" s="469">
        <v>0</v>
      </c>
      <c r="L420" s="505" t="s">
        <v>2652</v>
      </c>
    </row>
    <row r="421" spans="1:12" ht="38.25" x14ac:dyDescent="0.25">
      <c r="A421" s="493">
        <v>419</v>
      </c>
      <c r="B421" s="464" t="s">
        <v>2243</v>
      </c>
      <c r="C421" s="504" t="s">
        <v>2640</v>
      </c>
      <c r="D421" s="509" t="s">
        <v>301</v>
      </c>
      <c r="E421" s="509" t="s">
        <v>541</v>
      </c>
      <c r="F421" s="504" t="s">
        <v>2653</v>
      </c>
      <c r="G421" s="468" t="s">
        <v>2649</v>
      </c>
      <c r="H421" s="468" t="s">
        <v>2654</v>
      </c>
      <c r="I421" s="467" t="s">
        <v>2655</v>
      </c>
      <c r="J421" s="469">
        <v>33814</v>
      </c>
      <c r="K421" s="469">
        <v>0</v>
      </c>
      <c r="L421" s="505"/>
    </row>
    <row r="422" spans="1:12" ht="25.5" x14ac:dyDescent="0.25">
      <c r="A422" s="493">
        <v>420</v>
      </c>
      <c r="B422" s="464" t="s">
        <v>2243</v>
      </c>
      <c r="C422" s="504" t="s">
        <v>2640</v>
      </c>
      <c r="D422" s="509" t="s">
        <v>301</v>
      </c>
      <c r="E422" s="509" t="s">
        <v>541</v>
      </c>
      <c r="F422" s="504" t="s">
        <v>2656</v>
      </c>
      <c r="G422" s="504" t="s">
        <v>2657</v>
      </c>
      <c r="H422" s="504" t="s">
        <v>2658</v>
      </c>
      <c r="I422" s="504" t="s">
        <v>2659</v>
      </c>
      <c r="J422" s="469">
        <v>0</v>
      </c>
      <c r="K422" s="469">
        <v>0</v>
      </c>
      <c r="L422" s="506" t="s">
        <v>2660</v>
      </c>
    </row>
    <row r="423" spans="1:12" ht="38.25" x14ac:dyDescent="0.25">
      <c r="A423" s="538">
        <v>421</v>
      </c>
      <c r="B423" s="527" t="s">
        <v>2664</v>
      </c>
      <c r="C423" s="528" t="s">
        <v>3108</v>
      </c>
      <c r="D423" s="529" t="s">
        <v>301</v>
      </c>
      <c r="E423" s="529" t="s">
        <v>302</v>
      </c>
      <c r="F423" s="530" t="s">
        <v>3109</v>
      </c>
      <c r="G423" s="530" t="s">
        <v>2788</v>
      </c>
      <c r="H423" s="530" t="s">
        <v>3110</v>
      </c>
      <c r="I423" s="537" t="s">
        <v>3111</v>
      </c>
      <c r="J423" s="539">
        <v>2350</v>
      </c>
      <c r="K423" s="539"/>
      <c r="L423" s="523"/>
    </row>
    <row r="424" spans="1:12" ht="38.25" x14ac:dyDescent="0.25">
      <c r="A424" s="538">
        <v>422</v>
      </c>
      <c r="B424" s="527" t="s">
        <v>2664</v>
      </c>
      <c r="C424" s="528" t="s">
        <v>3108</v>
      </c>
      <c r="D424" s="529" t="s">
        <v>301</v>
      </c>
      <c r="E424" s="529" t="s">
        <v>302</v>
      </c>
      <c r="F424" s="530" t="s">
        <v>3112</v>
      </c>
      <c r="G424" s="530" t="s">
        <v>2833</v>
      </c>
      <c r="H424" s="530" t="s">
        <v>3113</v>
      </c>
      <c r="I424" s="537" t="s">
        <v>3111</v>
      </c>
      <c r="J424" s="539">
        <v>2350</v>
      </c>
      <c r="K424" s="539"/>
      <c r="L424" s="524"/>
    </row>
    <row r="425" spans="1:12" ht="38.25" x14ac:dyDescent="0.25">
      <c r="A425" s="538">
        <v>423</v>
      </c>
      <c r="B425" s="527" t="s">
        <v>2664</v>
      </c>
      <c r="C425" s="528" t="s">
        <v>3108</v>
      </c>
      <c r="D425" s="529" t="s">
        <v>301</v>
      </c>
      <c r="E425" s="529" t="s">
        <v>302</v>
      </c>
      <c r="F425" s="530" t="s">
        <v>3114</v>
      </c>
      <c r="G425" s="530" t="s">
        <v>2780</v>
      </c>
      <c r="H425" s="530" t="s">
        <v>3115</v>
      </c>
      <c r="I425" s="537" t="s">
        <v>3111</v>
      </c>
      <c r="J425" s="539">
        <v>2350</v>
      </c>
      <c r="K425" s="539"/>
      <c r="L425" s="524"/>
    </row>
    <row r="426" spans="1:12" ht="25.5" x14ac:dyDescent="0.25">
      <c r="A426" s="538">
        <v>424</v>
      </c>
      <c r="B426" s="527" t="s">
        <v>2664</v>
      </c>
      <c r="C426" s="528" t="s">
        <v>3108</v>
      </c>
      <c r="D426" s="529" t="s">
        <v>301</v>
      </c>
      <c r="E426" s="529" t="s">
        <v>302</v>
      </c>
      <c r="F426" s="530" t="s">
        <v>3116</v>
      </c>
      <c r="G426" s="530" t="s">
        <v>2767</v>
      </c>
      <c r="H426" s="530" t="s">
        <v>3117</v>
      </c>
      <c r="I426" s="537" t="s">
        <v>2269</v>
      </c>
      <c r="J426" s="539">
        <v>2350</v>
      </c>
      <c r="K426" s="539"/>
      <c r="L426" s="524"/>
    </row>
    <row r="427" spans="1:12" ht="25.5" x14ac:dyDescent="0.25">
      <c r="A427" s="538">
        <v>425</v>
      </c>
      <c r="B427" s="527" t="s">
        <v>2664</v>
      </c>
      <c r="C427" s="530" t="s">
        <v>3118</v>
      </c>
      <c r="D427" s="529" t="s">
        <v>301</v>
      </c>
      <c r="E427" s="529" t="s">
        <v>302</v>
      </c>
      <c r="F427" s="530" t="s">
        <v>3119</v>
      </c>
      <c r="G427" s="530" t="s">
        <v>2788</v>
      </c>
      <c r="H427" s="530" t="s">
        <v>3120</v>
      </c>
      <c r="I427" s="537" t="s">
        <v>2269</v>
      </c>
      <c r="J427" s="539">
        <v>2500</v>
      </c>
      <c r="K427" s="539"/>
      <c r="L427" s="524"/>
    </row>
    <row r="428" spans="1:12" ht="51" x14ac:dyDescent="0.25">
      <c r="A428" s="538">
        <v>426</v>
      </c>
      <c r="B428" s="527" t="s">
        <v>2664</v>
      </c>
      <c r="C428" s="530" t="s">
        <v>3118</v>
      </c>
      <c r="D428" s="529" t="s">
        <v>301</v>
      </c>
      <c r="E428" s="529" t="s">
        <v>302</v>
      </c>
      <c r="F428" s="530" t="s">
        <v>3121</v>
      </c>
      <c r="G428" s="530" t="s">
        <v>2684</v>
      </c>
      <c r="H428" s="530" t="s">
        <v>3122</v>
      </c>
      <c r="I428" s="537" t="s">
        <v>2269</v>
      </c>
      <c r="J428" s="539">
        <v>4528</v>
      </c>
      <c r="K428" s="539"/>
      <c r="L428" s="524"/>
    </row>
    <row r="429" spans="1:12" ht="51" x14ac:dyDescent="0.25">
      <c r="A429" s="538">
        <v>427</v>
      </c>
      <c r="B429" s="527" t="s">
        <v>2664</v>
      </c>
      <c r="C429" s="531" t="s">
        <v>3123</v>
      </c>
      <c r="D429" s="532" t="s">
        <v>301</v>
      </c>
      <c r="E429" s="533" t="s">
        <v>302</v>
      </c>
      <c r="F429" s="530" t="s">
        <v>3124</v>
      </c>
      <c r="G429" s="530" t="s">
        <v>2719</v>
      </c>
      <c r="H429" s="530" t="s">
        <v>3125</v>
      </c>
      <c r="I429" s="537" t="s">
        <v>3126</v>
      </c>
      <c r="J429" s="539">
        <v>49221.9</v>
      </c>
      <c r="K429" s="539"/>
      <c r="L429" s="524"/>
    </row>
    <row r="430" spans="1:12" ht="63.75" x14ac:dyDescent="0.25">
      <c r="A430" s="538">
        <v>428</v>
      </c>
      <c r="B430" s="527" t="s">
        <v>2664</v>
      </c>
      <c r="C430" s="531" t="s">
        <v>3123</v>
      </c>
      <c r="D430" s="532" t="s">
        <v>301</v>
      </c>
      <c r="E430" s="533" t="s">
        <v>302</v>
      </c>
      <c r="F430" s="530" t="s">
        <v>3127</v>
      </c>
      <c r="G430" s="530" t="s">
        <v>2774</v>
      </c>
      <c r="H430" s="530" t="s">
        <v>3128</v>
      </c>
      <c r="I430" s="537" t="s">
        <v>3129</v>
      </c>
      <c r="J430" s="539">
        <v>50047</v>
      </c>
      <c r="K430" s="539"/>
      <c r="L430" s="524"/>
    </row>
    <row r="431" spans="1:12" ht="38.25" x14ac:dyDescent="0.25">
      <c r="A431" s="538">
        <v>429</v>
      </c>
      <c r="B431" s="527" t="s">
        <v>2664</v>
      </c>
      <c r="C431" s="530" t="s">
        <v>2953</v>
      </c>
      <c r="D431" s="529" t="s">
        <v>301</v>
      </c>
      <c r="E431" s="529" t="s">
        <v>541</v>
      </c>
      <c r="F431" s="530" t="s">
        <v>3130</v>
      </c>
      <c r="G431" s="530" t="s">
        <v>2780</v>
      </c>
      <c r="H431" s="530" t="s">
        <v>3131</v>
      </c>
      <c r="I431" s="537" t="s">
        <v>3132</v>
      </c>
      <c r="J431" s="539">
        <v>13522.83</v>
      </c>
      <c r="K431" s="539"/>
      <c r="L431" s="524" t="s">
        <v>3133</v>
      </c>
    </row>
    <row r="432" spans="1:12" ht="38.25" x14ac:dyDescent="0.25">
      <c r="A432" s="538">
        <v>430</v>
      </c>
      <c r="B432" s="527" t="s">
        <v>2664</v>
      </c>
      <c r="C432" s="530" t="s">
        <v>2953</v>
      </c>
      <c r="D432" s="529" t="s">
        <v>301</v>
      </c>
      <c r="E432" s="529" t="s">
        <v>541</v>
      </c>
      <c r="F432" s="530" t="s">
        <v>3134</v>
      </c>
      <c r="G432" s="530" t="s">
        <v>2780</v>
      </c>
      <c r="H432" s="530" t="s">
        <v>3135</v>
      </c>
      <c r="I432" s="537" t="s">
        <v>3136</v>
      </c>
      <c r="J432" s="539">
        <v>33420</v>
      </c>
      <c r="K432" s="539"/>
      <c r="L432" s="524" t="s">
        <v>3133</v>
      </c>
    </row>
    <row r="433" spans="1:12" ht="38.25" x14ac:dyDescent="0.25">
      <c r="A433" s="538">
        <v>431</v>
      </c>
      <c r="B433" s="527" t="s">
        <v>2664</v>
      </c>
      <c r="C433" s="530" t="s">
        <v>2953</v>
      </c>
      <c r="D433" s="529" t="s">
        <v>301</v>
      </c>
      <c r="E433" s="529" t="s">
        <v>541</v>
      </c>
      <c r="F433" s="530" t="s">
        <v>3137</v>
      </c>
      <c r="G433" s="530" t="s">
        <v>2764</v>
      </c>
      <c r="H433" s="530" t="s">
        <v>3138</v>
      </c>
      <c r="I433" s="537" t="s">
        <v>3139</v>
      </c>
      <c r="J433" s="539">
        <v>1765</v>
      </c>
      <c r="K433" s="539"/>
      <c r="L433" s="524" t="s">
        <v>3133</v>
      </c>
    </row>
    <row r="434" spans="1:12" ht="25.5" x14ac:dyDescent="0.25">
      <c r="A434" s="538">
        <v>432</v>
      </c>
      <c r="B434" s="527" t="s">
        <v>2664</v>
      </c>
      <c r="C434" s="530" t="s">
        <v>3140</v>
      </c>
      <c r="D434" s="534" t="s">
        <v>577</v>
      </c>
      <c r="E434" s="534" t="s">
        <v>302</v>
      </c>
      <c r="F434" s="530" t="s">
        <v>3141</v>
      </c>
      <c r="G434" s="530" t="s">
        <v>3142</v>
      </c>
      <c r="H434" s="530" t="s">
        <v>3143</v>
      </c>
      <c r="I434" s="537" t="s">
        <v>3144</v>
      </c>
      <c r="J434" s="539">
        <v>1190</v>
      </c>
      <c r="K434" s="539"/>
      <c r="L434" s="524"/>
    </row>
    <row r="435" spans="1:12" ht="25.5" x14ac:dyDescent="0.25">
      <c r="A435" s="538">
        <v>433</v>
      </c>
      <c r="B435" s="527" t="s">
        <v>2664</v>
      </c>
      <c r="C435" s="530" t="s">
        <v>3145</v>
      </c>
      <c r="D435" s="534" t="s">
        <v>577</v>
      </c>
      <c r="E435" s="534" t="s">
        <v>302</v>
      </c>
      <c r="F435" s="530" t="s">
        <v>3146</v>
      </c>
      <c r="G435" s="530" t="s">
        <v>3147</v>
      </c>
      <c r="H435" s="530" t="s">
        <v>3148</v>
      </c>
      <c r="I435" s="537" t="s">
        <v>3149</v>
      </c>
      <c r="J435" s="539">
        <v>935</v>
      </c>
      <c r="K435" s="539"/>
      <c r="L435" s="524"/>
    </row>
    <row r="436" spans="1:12" ht="38.25" x14ac:dyDescent="0.25">
      <c r="A436" s="538">
        <v>434</v>
      </c>
      <c r="B436" s="527" t="s">
        <v>2664</v>
      </c>
      <c r="C436" s="530" t="s">
        <v>3150</v>
      </c>
      <c r="D436" s="534" t="s">
        <v>577</v>
      </c>
      <c r="E436" s="534" t="s">
        <v>302</v>
      </c>
      <c r="F436" s="530" t="s">
        <v>3151</v>
      </c>
      <c r="G436" s="530" t="s">
        <v>2678</v>
      </c>
      <c r="H436" s="530" t="s">
        <v>3152</v>
      </c>
      <c r="I436" s="537" t="s">
        <v>3153</v>
      </c>
      <c r="J436" s="539">
        <v>7440</v>
      </c>
      <c r="K436" s="539"/>
      <c r="L436" s="524"/>
    </row>
    <row r="437" spans="1:12" ht="51" x14ac:dyDescent="0.25">
      <c r="A437" s="538">
        <v>435</v>
      </c>
      <c r="B437" s="527" t="s">
        <v>2664</v>
      </c>
      <c r="C437" s="530" t="s">
        <v>3154</v>
      </c>
      <c r="D437" s="534" t="s">
        <v>577</v>
      </c>
      <c r="E437" s="534" t="s">
        <v>302</v>
      </c>
      <c r="F437" s="530" t="s">
        <v>3155</v>
      </c>
      <c r="G437" s="530" t="s">
        <v>2815</v>
      </c>
      <c r="H437" s="530" t="s">
        <v>3049</v>
      </c>
      <c r="I437" s="537" t="s">
        <v>3156</v>
      </c>
      <c r="J437" s="539">
        <v>295</v>
      </c>
      <c r="K437" s="539"/>
      <c r="L437" s="524"/>
    </row>
    <row r="438" spans="1:12" ht="25.5" x14ac:dyDescent="0.25">
      <c r="A438" s="538">
        <v>436</v>
      </c>
      <c r="B438" s="527" t="s">
        <v>2664</v>
      </c>
      <c r="C438" s="530" t="s">
        <v>3157</v>
      </c>
      <c r="D438" s="534" t="s">
        <v>577</v>
      </c>
      <c r="E438" s="534" t="s">
        <v>302</v>
      </c>
      <c r="F438" s="530" t="s">
        <v>3158</v>
      </c>
      <c r="G438" s="530" t="s">
        <v>3159</v>
      </c>
      <c r="H438" s="530" t="s">
        <v>3160</v>
      </c>
      <c r="I438" s="537" t="s">
        <v>600</v>
      </c>
      <c r="J438" s="539">
        <v>540</v>
      </c>
      <c r="K438" s="539"/>
      <c r="L438" s="524"/>
    </row>
    <row r="439" spans="1:12" ht="25.5" x14ac:dyDescent="0.25">
      <c r="A439" s="538">
        <v>437</v>
      </c>
      <c r="B439" s="527" t="s">
        <v>2664</v>
      </c>
      <c r="C439" s="530" t="s">
        <v>3161</v>
      </c>
      <c r="D439" s="534" t="s">
        <v>577</v>
      </c>
      <c r="E439" s="534" t="s">
        <v>302</v>
      </c>
      <c r="F439" s="530" t="s">
        <v>3162</v>
      </c>
      <c r="G439" s="530" t="s">
        <v>2904</v>
      </c>
      <c r="H439" s="530" t="s">
        <v>3163</v>
      </c>
      <c r="I439" s="537" t="s">
        <v>3164</v>
      </c>
      <c r="J439" s="539">
        <v>900</v>
      </c>
      <c r="K439" s="539"/>
      <c r="L439" s="524"/>
    </row>
    <row r="440" spans="1:12" ht="51" x14ac:dyDescent="0.25">
      <c r="A440" s="538">
        <v>438</v>
      </c>
      <c r="B440" s="527" t="s">
        <v>2664</v>
      </c>
      <c r="C440" s="530" t="s">
        <v>3165</v>
      </c>
      <c r="D440" s="534" t="s">
        <v>577</v>
      </c>
      <c r="E440" s="534" t="s">
        <v>302</v>
      </c>
      <c r="F440" s="530" t="s">
        <v>3166</v>
      </c>
      <c r="G440" s="530" t="s">
        <v>3167</v>
      </c>
      <c r="H440" s="530" t="s">
        <v>3168</v>
      </c>
      <c r="I440" s="537" t="s">
        <v>3169</v>
      </c>
      <c r="J440" s="539">
        <v>154</v>
      </c>
      <c r="K440" s="539"/>
      <c r="L440" s="524"/>
    </row>
    <row r="441" spans="1:12" ht="25.5" x14ac:dyDescent="0.25">
      <c r="A441" s="538">
        <v>439</v>
      </c>
      <c r="B441" s="527" t="s">
        <v>2664</v>
      </c>
      <c r="C441" s="530" t="s">
        <v>3170</v>
      </c>
      <c r="D441" s="534" t="s">
        <v>577</v>
      </c>
      <c r="E441" s="534" t="s">
        <v>302</v>
      </c>
      <c r="F441" s="530" t="s">
        <v>3171</v>
      </c>
      <c r="G441" s="530" t="s">
        <v>3172</v>
      </c>
      <c r="H441" s="530" t="s">
        <v>3173</v>
      </c>
      <c r="I441" s="537" t="s">
        <v>3174</v>
      </c>
      <c r="J441" s="539">
        <v>1200</v>
      </c>
      <c r="K441" s="539"/>
      <c r="L441" s="524"/>
    </row>
    <row r="442" spans="1:12" ht="25.5" x14ac:dyDescent="0.25">
      <c r="A442" s="538">
        <v>440</v>
      </c>
      <c r="B442" s="527" t="s">
        <v>2664</v>
      </c>
      <c r="C442" s="530" t="s">
        <v>3175</v>
      </c>
      <c r="D442" s="534" t="s">
        <v>577</v>
      </c>
      <c r="E442" s="534" t="s">
        <v>302</v>
      </c>
      <c r="F442" s="530" t="s">
        <v>3176</v>
      </c>
      <c r="G442" s="530" t="s">
        <v>3177</v>
      </c>
      <c r="H442" s="530" t="s">
        <v>3178</v>
      </c>
      <c r="I442" s="537" t="s">
        <v>3179</v>
      </c>
      <c r="J442" s="539">
        <v>738</v>
      </c>
      <c r="K442" s="539"/>
      <c r="L442" s="524"/>
    </row>
    <row r="443" spans="1:12" ht="38.25" x14ac:dyDescent="0.25">
      <c r="A443" s="538">
        <v>441</v>
      </c>
      <c r="B443" s="527" t="s">
        <v>2664</v>
      </c>
      <c r="C443" s="530" t="s">
        <v>3180</v>
      </c>
      <c r="D443" s="534" t="s">
        <v>577</v>
      </c>
      <c r="E443" s="534" t="s">
        <v>302</v>
      </c>
      <c r="F443" s="530" t="s">
        <v>3181</v>
      </c>
      <c r="G443" s="530" t="s">
        <v>3182</v>
      </c>
      <c r="H443" s="530" t="s">
        <v>3183</v>
      </c>
      <c r="I443" s="537" t="s">
        <v>3184</v>
      </c>
      <c r="J443" s="539">
        <v>504.39</v>
      </c>
      <c r="K443" s="539"/>
      <c r="L443" s="524"/>
    </row>
    <row r="444" spans="1:12" ht="25.5" x14ac:dyDescent="0.25">
      <c r="A444" s="538">
        <v>442</v>
      </c>
      <c r="B444" s="527" t="s">
        <v>2664</v>
      </c>
      <c r="C444" s="530" t="s">
        <v>3185</v>
      </c>
      <c r="D444" s="534" t="s">
        <v>577</v>
      </c>
      <c r="E444" s="534" t="s">
        <v>302</v>
      </c>
      <c r="F444" s="530" t="s">
        <v>3186</v>
      </c>
      <c r="G444" s="530" t="s">
        <v>2943</v>
      </c>
      <c r="H444" s="530" t="s">
        <v>3187</v>
      </c>
      <c r="I444" s="537" t="s">
        <v>3188</v>
      </c>
      <c r="J444" s="539">
        <v>150</v>
      </c>
      <c r="K444" s="539"/>
      <c r="L444" s="524"/>
    </row>
    <row r="445" spans="1:12" ht="38.25" x14ac:dyDescent="0.25">
      <c r="A445" s="538">
        <v>443</v>
      </c>
      <c r="B445" s="527" t="s">
        <v>2664</v>
      </c>
      <c r="C445" s="530" t="s">
        <v>3189</v>
      </c>
      <c r="D445" s="534" t="s">
        <v>577</v>
      </c>
      <c r="E445" s="534" t="s">
        <v>302</v>
      </c>
      <c r="F445" s="530" t="s">
        <v>3190</v>
      </c>
      <c r="G445" s="530" t="s">
        <v>3191</v>
      </c>
      <c r="H445" s="530" t="s">
        <v>3192</v>
      </c>
      <c r="I445" s="537" t="s">
        <v>3193</v>
      </c>
      <c r="J445" s="539">
        <v>3255.85</v>
      </c>
      <c r="K445" s="539"/>
      <c r="L445" s="524"/>
    </row>
    <row r="446" spans="1:12" ht="38.25" x14ac:dyDescent="0.25">
      <c r="A446" s="538">
        <v>444</v>
      </c>
      <c r="B446" s="527" t="s">
        <v>2664</v>
      </c>
      <c r="C446" s="530" t="s">
        <v>3194</v>
      </c>
      <c r="D446" s="534" t="s">
        <v>577</v>
      </c>
      <c r="E446" s="534" t="s">
        <v>302</v>
      </c>
      <c r="F446" s="530" t="s">
        <v>3195</v>
      </c>
      <c r="G446" s="530" t="s">
        <v>2795</v>
      </c>
      <c r="H446" s="530" t="s">
        <v>3196</v>
      </c>
      <c r="I446" s="537" t="s">
        <v>3197</v>
      </c>
      <c r="J446" s="539">
        <v>240</v>
      </c>
      <c r="K446" s="539"/>
      <c r="L446" s="524"/>
    </row>
    <row r="447" spans="1:12" ht="38.25" x14ac:dyDescent="0.25">
      <c r="A447" s="538">
        <v>445</v>
      </c>
      <c r="B447" s="527" t="s">
        <v>2664</v>
      </c>
      <c r="C447" s="530" t="s">
        <v>3198</v>
      </c>
      <c r="D447" s="534" t="s">
        <v>577</v>
      </c>
      <c r="E447" s="534" t="s">
        <v>541</v>
      </c>
      <c r="F447" s="530" t="s">
        <v>3199</v>
      </c>
      <c r="G447" s="530" t="s">
        <v>2976</v>
      </c>
      <c r="H447" s="530" t="s">
        <v>3200</v>
      </c>
      <c r="I447" s="537" t="s">
        <v>3201</v>
      </c>
      <c r="J447" s="539">
        <v>1000</v>
      </c>
      <c r="K447" s="539"/>
      <c r="L447" s="524"/>
    </row>
    <row r="448" spans="1:12" ht="51" x14ac:dyDescent="0.25">
      <c r="A448" s="538">
        <v>446</v>
      </c>
      <c r="B448" s="527" t="s">
        <v>2664</v>
      </c>
      <c r="C448" s="530" t="s">
        <v>3202</v>
      </c>
      <c r="D448" s="534" t="s">
        <v>577</v>
      </c>
      <c r="E448" s="534" t="s">
        <v>302</v>
      </c>
      <c r="F448" s="530" t="s">
        <v>3203</v>
      </c>
      <c r="G448" s="530" t="s">
        <v>2795</v>
      </c>
      <c r="H448" s="530" t="s">
        <v>3204</v>
      </c>
      <c r="I448" s="537" t="s">
        <v>3205</v>
      </c>
      <c r="J448" s="539">
        <v>983.33</v>
      </c>
      <c r="K448" s="539"/>
      <c r="L448" s="524"/>
    </row>
    <row r="449" spans="1:12" ht="51" x14ac:dyDescent="0.25">
      <c r="A449" s="538">
        <v>447</v>
      </c>
      <c r="B449" s="527" t="s">
        <v>2664</v>
      </c>
      <c r="C449" s="530" t="s">
        <v>3206</v>
      </c>
      <c r="D449" s="534" t="s">
        <v>577</v>
      </c>
      <c r="E449" s="534" t="s">
        <v>302</v>
      </c>
      <c r="F449" s="530" t="s">
        <v>3207</v>
      </c>
      <c r="G449" s="530" t="s">
        <v>2795</v>
      </c>
      <c r="H449" s="530" t="s">
        <v>3208</v>
      </c>
      <c r="I449" s="537" t="s">
        <v>3209</v>
      </c>
      <c r="J449" s="539">
        <v>640</v>
      </c>
      <c r="K449" s="539"/>
      <c r="L449" s="524"/>
    </row>
    <row r="450" spans="1:12" ht="25.5" x14ac:dyDescent="0.25">
      <c r="A450" s="538">
        <v>448</v>
      </c>
      <c r="B450" s="527" t="s">
        <v>2664</v>
      </c>
      <c r="C450" s="530" t="s">
        <v>3210</v>
      </c>
      <c r="D450" s="534" t="s">
        <v>577</v>
      </c>
      <c r="E450" s="534" t="s">
        <v>302</v>
      </c>
      <c r="F450" s="530" t="s">
        <v>3211</v>
      </c>
      <c r="G450" s="530" t="s">
        <v>3182</v>
      </c>
      <c r="H450" s="530" t="s">
        <v>3183</v>
      </c>
      <c r="I450" s="537" t="s">
        <v>3212</v>
      </c>
      <c r="J450" s="539">
        <v>260</v>
      </c>
      <c r="K450" s="539"/>
      <c r="L450" s="524"/>
    </row>
    <row r="451" spans="1:12" ht="25.5" x14ac:dyDescent="0.25">
      <c r="A451" s="538">
        <v>449</v>
      </c>
      <c r="B451" s="527" t="s">
        <v>2664</v>
      </c>
      <c r="C451" s="530" t="s">
        <v>3059</v>
      </c>
      <c r="D451" s="534" t="s">
        <v>577</v>
      </c>
      <c r="E451" s="534" t="s">
        <v>302</v>
      </c>
      <c r="F451" s="530" t="s">
        <v>3213</v>
      </c>
      <c r="G451" s="530" t="s">
        <v>2815</v>
      </c>
      <c r="H451" s="530" t="s">
        <v>3049</v>
      </c>
      <c r="I451" s="537" t="s">
        <v>3214</v>
      </c>
      <c r="J451" s="539">
        <v>2500</v>
      </c>
      <c r="K451" s="539"/>
      <c r="L451" s="524"/>
    </row>
    <row r="452" spans="1:12" ht="63.75" x14ac:dyDescent="0.25">
      <c r="A452" s="538">
        <v>450</v>
      </c>
      <c r="B452" s="527" t="s">
        <v>2664</v>
      </c>
      <c r="C452" s="530" t="s">
        <v>3215</v>
      </c>
      <c r="D452" s="534" t="s">
        <v>577</v>
      </c>
      <c r="E452" s="534" t="s">
        <v>302</v>
      </c>
      <c r="F452" s="530" t="s">
        <v>3216</v>
      </c>
      <c r="G452" s="530" t="s">
        <v>2795</v>
      </c>
      <c r="H452" s="530" t="s">
        <v>3217</v>
      </c>
      <c r="I452" s="537" t="s">
        <v>3218</v>
      </c>
      <c r="J452" s="539">
        <v>666</v>
      </c>
      <c r="K452" s="539"/>
      <c r="L452" s="524"/>
    </row>
    <row r="453" spans="1:12" ht="51" x14ac:dyDescent="0.25">
      <c r="A453" s="538">
        <v>451</v>
      </c>
      <c r="B453" s="527" t="s">
        <v>2664</v>
      </c>
      <c r="C453" s="530" t="s">
        <v>3165</v>
      </c>
      <c r="D453" s="534" t="s">
        <v>577</v>
      </c>
      <c r="E453" s="534" t="s">
        <v>302</v>
      </c>
      <c r="F453" s="530" t="s">
        <v>3219</v>
      </c>
      <c r="G453" s="530" t="s">
        <v>2812</v>
      </c>
      <c r="H453" s="530" t="s">
        <v>3168</v>
      </c>
      <c r="I453" s="537" t="s">
        <v>3220</v>
      </c>
      <c r="J453" s="539">
        <v>693</v>
      </c>
      <c r="K453" s="539"/>
      <c r="L453" s="524"/>
    </row>
    <row r="454" spans="1:12" ht="25.5" x14ac:dyDescent="0.25">
      <c r="A454" s="538">
        <v>452</v>
      </c>
      <c r="B454" s="527" t="s">
        <v>2664</v>
      </c>
      <c r="C454" s="530" t="s">
        <v>3221</v>
      </c>
      <c r="D454" s="534" t="s">
        <v>577</v>
      </c>
      <c r="E454" s="534" t="s">
        <v>302</v>
      </c>
      <c r="F454" s="530" t="s">
        <v>3222</v>
      </c>
      <c r="G454" s="530" t="s">
        <v>3223</v>
      </c>
      <c r="H454" s="530" t="s">
        <v>3224</v>
      </c>
      <c r="I454" s="537" t="s">
        <v>3225</v>
      </c>
      <c r="J454" s="539">
        <v>5000</v>
      </c>
      <c r="K454" s="539"/>
      <c r="L454" s="524"/>
    </row>
    <row r="455" spans="1:12" ht="38.25" x14ac:dyDescent="0.25">
      <c r="A455" s="538">
        <v>453</v>
      </c>
      <c r="B455" s="527" t="s">
        <v>2664</v>
      </c>
      <c r="C455" s="530" t="s">
        <v>3180</v>
      </c>
      <c r="D455" s="534" t="s">
        <v>577</v>
      </c>
      <c r="E455" s="534" t="s">
        <v>302</v>
      </c>
      <c r="F455" s="530" t="s">
        <v>3226</v>
      </c>
      <c r="G455" s="530" t="s">
        <v>2692</v>
      </c>
      <c r="H455" s="530" t="s">
        <v>3227</v>
      </c>
      <c r="I455" s="537" t="s">
        <v>3228</v>
      </c>
      <c r="J455" s="539">
        <v>833.41</v>
      </c>
      <c r="K455" s="539"/>
      <c r="L455" s="524"/>
    </row>
    <row r="456" spans="1:12" ht="63.75" x14ac:dyDescent="0.25">
      <c r="A456" s="538">
        <v>454</v>
      </c>
      <c r="B456" s="527" t="s">
        <v>2664</v>
      </c>
      <c r="C456" s="530" t="s">
        <v>3215</v>
      </c>
      <c r="D456" s="534" t="s">
        <v>577</v>
      </c>
      <c r="E456" s="534" t="s">
        <v>302</v>
      </c>
      <c r="F456" s="530" t="s">
        <v>3229</v>
      </c>
      <c r="G456" s="530" t="s">
        <v>3230</v>
      </c>
      <c r="H456" s="530" t="s">
        <v>3231</v>
      </c>
      <c r="I456" s="537" t="s">
        <v>3232</v>
      </c>
      <c r="J456" s="539">
        <v>787.5</v>
      </c>
      <c r="K456" s="539"/>
      <c r="L456" s="524"/>
    </row>
    <row r="457" spans="1:12" ht="25.5" x14ac:dyDescent="0.25">
      <c r="A457" s="538">
        <v>455</v>
      </c>
      <c r="B457" s="527" t="s">
        <v>2664</v>
      </c>
      <c r="C457" s="530" t="s">
        <v>3059</v>
      </c>
      <c r="D457" s="534" t="s">
        <v>577</v>
      </c>
      <c r="E457" s="534" t="s">
        <v>302</v>
      </c>
      <c r="F457" s="530" t="s">
        <v>3233</v>
      </c>
      <c r="G457" s="530" t="s">
        <v>2815</v>
      </c>
      <c r="H457" s="530" t="s">
        <v>3049</v>
      </c>
      <c r="I457" s="537" t="s">
        <v>3234</v>
      </c>
      <c r="J457" s="539">
        <v>5000</v>
      </c>
      <c r="K457" s="539"/>
      <c r="L457" s="524"/>
    </row>
    <row r="458" spans="1:12" ht="51" x14ac:dyDescent="0.25">
      <c r="A458" s="538">
        <v>456</v>
      </c>
      <c r="B458" s="527" t="s">
        <v>2664</v>
      </c>
      <c r="C458" s="530" t="s">
        <v>3235</v>
      </c>
      <c r="D458" s="534" t="s">
        <v>577</v>
      </c>
      <c r="E458" s="534" t="s">
        <v>302</v>
      </c>
      <c r="F458" s="530" t="s">
        <v>3236</v>
      </c>
      <c r="G458" s="530" t="s">
        <v>3237</v>
      </c>
      <c r="H458" s="530" t="s">
        <v>3238</v>
      </c>
      <c r="I458" s="537" t="s">
        <v>3239</v>
      </c>
      <c r="J458" s="539">
        <v>1333.33</v>
      </c>
      <c r="K458" s="539"/>
      <c r="L458" s="524"/>
    </row>
    <row r="459" spans="1:12" ht="38.25" x14ac:dyDescent="0.25">
      <c r="A459" s="538">
        <v>457</v>
      </c>
      <c r="B459" s="527" t="s">
        <v>2664</v>
      </c>
      <c r="C459" s="530" t="s">
        <v>3041</v>
      </c>
      <c r="D459" s="534" t="s">
        <v>577</v>
      </c>
      <c r="E459" s="534" t="s">
        <v>302</v>
      </c>
      <c r="F459" s="530" t="s">
        <v>3240</v>
      </c>
      <c r="G459" s="530" t="s">
        <v>3241</v>
      </c>
      <c r="H459" s="530" t="s">
        <v>3242</v>
      </c>
      <c r="I459" s="537" t="s">
        <v>3243</v>
      </c>
      <c r="J459" s="539">
        <v>225</v>
      </c>
      <c r="K459" s="539"/>
      <c r="L459" s="524"/>
    </row>
    <row r="460" spans="1:12" ht="25.5" x14ac:dyDescent="0.25">
      <c r="A460" s="538">
        <v>458</v>
      </c>
      <c r="B460" s="527" t="s">
        <v>2664</v>
      </c>
      <c r="C460" s="530" t="s">
        <v>3046</v>
      </c>
      <c r="D460" s="534" t="s">
        <v>577</v>
      </c>
      <c r="E460" s="534" t="s">
        <v>302</v>
      </c>
      <c r="F460" s="530" t="s">
        <v>3244</v>
      </c>
      <c r="G460" s="530" t="s">
        <v>3245</v>
      </c>
      <c r="H460" s="530" t="s">
        <v>3246</v>
      </c>
      <c r="I460" s="537" t="s">
        <v>3247</v>
      </c>
      <c r="J460" s="539">
        <v>400</v>
      </c>
      <c r="K460" s="539"/>
      <c r="L460" s="524"/>
    </row>
    <row r="461" spans="1:12" ht="25.5" x14ac:dyDescent="0.25">
      <c r="A461" s="538">
        <v>459</v>
      </c>
      <c r="B461" s="527" t="s">
        <v>2664</v>
      </c>
      <c r="C461" s="530" t="s">
        <v>3248</v>
      </c>
      <c r="D461" s="534" t="s">
        <v>577</v>
      </c>
      <c r="E461" s="534" t="s">
        <v>302</v>
      </c>
      <c r="F461" s="530" t="s">
        <v>3249</v>
      </c>
      <c r="G461" s="530" t="s">
        <v>3250</v>
      </c>
      <c r="H461" s="530" t="s">
        <v>3251</v>
      </c>
      <c r="I461" s="537" t="s">
        <v>3252</v>
      </c>
      <c r="J461" s="539">
        <v>500</v>
      </c>
      <c r="K461" s="539"/>
      <c r="L461" s="524"/>
    </row>
    <row r="462" spans="1:12" ht="25.5" x14ac:dyDescent="0.25">
      <c r="A462" s="538">
        <v>460</v>
      </c>
      <c r="B462" s="527" t="s">
        <v>2664</v>
      </c>
      <c r="C462" s="530" t="s">
        <v>3046</v>
      </c>
      <c r="D462" s="534" t="s">
        <v>577</v>
      </c>
      <c r="E462" s="534" t="s">
        <v>302</v>
      </c>
      <c r="F462" s="530" t="s">
        <v>3253</v>
      </c>
      <c r="G462" s="530" t="s">
        <v>3254</v>
      </c>
      <c r="H462" s="530" t="s">
        <v>3255</v>
      </c>
      <c r="I462" s="537" t="s">
        <v>3256</v>
      </c>
      <c r="J462" s="539">
        <v>240</v>
      </c>
      <c r="K462" s="539"/>
      <c r="L462" s="524"/>
    </row>
    <row r="463" spans="1:12" ht="25.5" x14ac:dyDescent="0.25">
      <c r="A463" s="538">
        <v>461</v>
      </c>
      <c r="B463" s="527" t="s">
        <v>2664</v>
      </c>
      <c r="C463" s="530" t="s">
        <v>3257</v>
      </c>
      <c r="D463" s="534" t="s">
        <v>577</v>
      </c>
      <c r="E463" s="534" t="s">
        <v>302</v>
      </c>
      <c r="F463" s="530" t="s">
        <v>3258</v>
      </c>
      <c r="G463" s="530" t="s">
        <v>2795</v>
      </c>
      <c r="H463" s="530" t="s">
        <v>3259</v>
      </c>
      <c r="I463" s="537" t="s">
        <v>3260</v>
      </c>
      <c r="J463" s="539">
        <v>944</v>
      </c>
      <c r="K463" s="539"/>
      <c r="L463" s="524"/>
    </row>
    <row r="464" spans="1:12" ht="63.75" x14ac:dyDescent="0.25">
      <c r="A464" s="556">
        <v>462</v>
      </c>
      <c r="B464" s="540" t="s">
        <v>3261</v>
      </c>
      <c r="C464" s="541" t="s">
        <v>3316</v>
      </c>
      <c r="D464" s="551" t="s">
        <v>301</v>
      </c>
      <c r="E464" s="551" t="s">
        <v>302</v>
      </c>
      <c r="F464" s="554" t="s">
        <v>3317</v>
      </c>
      <c r="G464" s="541" t="s">
        <v>3318</v>
      </c>
      <c r="H464" s="541" t="s">
        <v>3319</v>
      </c>
      <c r="I464" s="542" t="s">
        <v>3320</v>
      </c>
      <c r="J464" s="557">
        <v>126316</v>
      </c>
      <c r="K464" s="540"/>
      <c r="L464" s="540"/>
    </row>
    <row r="465" spans="1:12" ht="63.75" x14ac:dyDescent="0.25">
      <c r="A465" s="556">
        <v>463</v>
      </c>
      <c r="B465" s="540" t="s">
        <v>3261</v>
      </c>
      <c r="C465" s="541" t="s">
        <v>3316</v>
      </c>
      <c r="D465" s="551" t="s">
        <v>301</v>
      </c>
      <c r="E465" s="551" t="s">
        <v>302</v>
      </c>
      <c r="F465" s="554" t="s">
        <v>3321</v>
      </c>
      <c r="G465" s="541" t="s">
        <v>3318</v>
      </c>
      <c r="H465" s="541" t="s">
        <v>3322</v>
      </c>
      <c r="I465" s="542" t="s">
        <v>876</v>
      </c>
      <c r="J465" s="557">
        <v>220469</v>
      </c>
      <c r="K465" s="543"/>
      <c r="L465" s="543"/>
    </row>
    <row r="466" spans="1:12" ht="25.5" x14ac:dyDescent="0.25">
      <c r="A466" s="556">
        <v>464</v>
      </c>
      <c r="B466" s="543" t="s">
        <v>3261</v>
      </c>
      <c r="C466" s="544" t="s">
        <v>834</v>
      </c>
      <c r="D466" s="552" t="s">
        <v>301</v>
      </c>
      <c r="E466" s="552" t="s">
        <v>1319</v>
      </c>
      <c r="F466" s="549" t="s">
        <v>3323</v>
      </c>
      <c r="G466" s="544" t="s">
        <v>3324</v>
      </c>
      <c r="H466" s="544" t="s">
        <v>3325</v>
      </c>
      <c r="I466" s="546">
        <v>2023</v>
      </c>
      <c r="J466" s="557">
        <v>7000</v>
      </c>
      <c r="K466" s="543"/>
      <c r="L466" s="543"/>
    </row>
    <row r="467" spans="1:12" ht="25.5" x14ac:dyDescent="0.25">
      <c r="A467" s="556">
        <v>465</v>
      </c>
      <c r="B467" s="543" t="s">
        <v>3261</v>
      </c>
      <c r="C467" s="544" t="s">
        <v>834</v>
      </c>
      <c r="D467" s="552" t="s">
        <v>301</v>
      </c>
      <c r="E467" s="552" t="s">
        <v>1319</v>
      </c>
      <c r="F467" s="545" t="s">
        <v>3326</v>
      </c>
      <c r="G467" s="544" t="s">
        <v>3327</v>
      </c>
      <c r="H467" s="544" t="s">
        <v>3328</v>
      </c>
      <c r="I467" s="543">
        <v>2023</v>
      </c>
      <c r="J467" s="557">
        <v>4500</v>
      </c>
      <c r="K467" s="543"/>
      <c r="L467" s="543"/>
    </row>
    <row r="468" spans="1:12" ht="25.5" x14ac:dyDescent="0.25">
      <c r="A468" s="556">
        <v>466</v>
      </c>
      <c r="B468" s="543" t="s">
        <v>3261</v>
      </c>
      <c r="C468" s="543" t="s">
        <v>3329</v>
      </c>
      <c r="D468" s="552" t="s">
        <v>301</v>
      </c>
      <c r="E468" s="552" t="s">
        <v>302</v>
      </c>
      <c r="F468" s="549" t="s">
        <v>3330</v>
      </c>
      <c r="G468" s="544" t="s">
        <v>3331</v>
      </c>
      <c r="H468" s="544" t="s">
        <v>3332</v>
      </c>
      <c r="I468" s="546">
        <v>2023</v>
      </c>
      <c r="J468" s="557">
        <v>3000</v>
      </c>
      <c r="K468" s="543"/>
      <c r="L468" s="543"/>
    </row>
    <row r="469" spans="1:12" ht="76.5" x14ac:dyDescent="0.25">
      <c r="A469" s="556">
        <v>467</v>
      </c>
      <c r="B469" s="543" t="s">
        <v>3261</v>
      </c>
      <c r="C469" s="544" t="s">
        <v>3333</v>
      </c>
      <c r="D469" s="552" t="s">
        <v>301</v>
      </c>
      <c r="E469" s="552" t="s">
        <v>541</v>
      </c>
      <c r="F469" s="549" t="s">
        <v>3334</v>
      </c>
      <c r="G469" s="544" t="s">
        <v>3290</v>
      </c>
      <c r="H469" s="544" t="s">
        <v>3335</v>
      </c>
      <c r="I469" s="546" t="s">
        <v>3336</v>
      </c>
      <c r="J469" s="557">
        <v>81389</v>
      </c>
      <c r="K469" s="543"/>
      <c r="L469" s="543"/>
    </row>
    <row r="470" spans="1:12" ht="76.5" x14ac:dyDescent="0.25">
      <c r="A470" s="556">
        <v>468</v>
      </c>
      <c r="B470" s="543" t="s">
        <v>3261</v>
      </c>
      <c r="C470" s="544" t="s">
        <v>3337</v>
      </c>
      <c r="D470" s="552" t="s">
        <v>301</v>
      </c>
      <c r="E470" s="552" t="s">
        <v>541</v>
      </c>
      <c r="F470" s="544" t="s">
        <v>3338</v>
      </c>
      <c r="G470" s="544" t="s">
        <v>3339</v>
      </c>
      <c r="H470" s="544" t="s">
        <v>3340</v>
      </c>
      <c r="I470" s="546" t="s">
        <v>3296</v>
      </c>
      <c r="J470" s="557">
        <v>41660</v>
      </c>
      <c r="K470" s="543"/>
      <c r="L470" s="543"/>
    </row>
    <row r="471" spans="1:12" ht="51" x14ac:dyDescent="0.25">
      <c r="A471" s="556">
        <v>469</v>
      </c>
      <c r="B471" s="543" t="s">
        <v>3261</v>
      </c>
      <c r="C471" s="544" t="s">
        <v>3341</v>
      </c>
      <c r="D471" s="552" t="s">
        <v>301</v>
      </c>
      <c r="E471" s="552" t="s">
        <v>541</v>
      </c>
      <c r="F471" s="549" t="s">
        <v>3342</v>
      </c>
      <c r="G471" s="544" t="s">
        <v>3343</v>
      </c>
      <c r="H471" s="544" t="s">
        <v>3344</v>
      </c>
      <c r="I471" s="546" t="s">
        <v>3296</v>
      </c>
      <c r="J471" s="557">
        <v>2458</v>
      </c>
      <c r="K471" s="543"/>
      <c r="L471" s="543"/>
    </row>
    <row r="472" spans="1:12" ht="63.75" x14ac:dyDescent="0.25">
      <c r="A472" s="556">
        <v>470</v>
      </c>
      <c r="B472" s="543" t="s">
        <v>3261</v>
      </c>
      <c r="C472" s="544" t="s">
        <v>3345</v>
      </c>
      <c r="D472" s="552" t="s">
        <v>301</v>
      </c>
      <c r="E472" s="552" t="s">
        <v>541</v>
      </c>
      <c r="F472" s="549" t="s">
        <v>3346</v>
      </c>
      <c r="G472" s="544" t="s">
        <v>3343</v>
      </c>
      <c r="H472" s="544" t="s">
        <v>3347</v>
      </c>
      <c r="I472" s="546" t="s">
        <v>3296</v>
      </c>
      <c r="J472" s="557">
        <v>3114</v>
      </c>
      <c r="K472" s="543"/>
      <c r="L472" s="543"/>
    </row>
    <row r="473" spans="1:12" ht="76.5" x14ac:dyDescent="0.25">
      <c r="A473" s="556">
        <v>471</v>
      </c>
      <c r="B473" s="543" t="s">
        <v>3261</v>
      </c>
      <c r="C473" s="544" t="s">
        <v>3348</v>
      </c>
      <c r="D473" s="552" t="s">
        <v>301</v>
      </c>
      <c r="E473" s="552" t="s">
        <v>541</v>
      </c>
      <c r="F473" s="544" t="s">
        <v>3349</v>
      </c>
      <c r="G473" s="544" t="s">
        <v>3350</v>
      </c>
      <c r="H473" s="544" t="s">
        <v>3351</v>
      </c>
      <c r="I473" s="546" t="s">
        <v>3352</v>
      </c>
      <c r="J473" s="557">
        <v>10163</v>
      </c>
      <c r="K473" s="543"/>
      <c r="L473" s="543"/>
    </row>
    <row r="474" spans="1:12" ht="76.5" x14ac:dyDescent="0.25">
      <c r="A474" s="556">
        <v>472</v>
      </c>
      <c r="B474" s="543" t="s">
        <v>3261</v>
      </c>
      <c r="C474" s="544" t="s">
        <v>3337</v>
      </c>
      <c r="D474" s="552" t="s">
        <v>301</v>
      </c>
      <c r="E474" s="552" t="s">
        <v>541</v>
      </c>
      <c r="F474" s="549" t="s">
        <v>3353</v>
      </c>
      <c r="G474" s="544" t="s">
        <v>3354</v>
      </c>
      <c r="H474" s="544" t="s">
        <v>3355</v>
      </c>
      <c r="I474" s="546" t="s">
        <v>326</v>
      </c>
      <c r="J474" s="557">
        <v>92432</v>
      </c>
      <c r="K474" s="543"/>
      <c r="L474" s="543"/>
    </row>
    <row r="475" spans="1:12" ht="89.25" x14ac:dyDescent="0.25">
      <c r="A475" s="556">
        <v>473</v>
      </c>
      <c r="B475" s="543" t="s">
        <v>3261</v>
      </c>
      <c r="C475" s="544" t="s">
        <v>3356</v>
      </c>
      <c r="D475" s="552" t="s">
        <v>301</v>
      </c>
      <c r="E475" s="552" t="s">
        <v>541</v>
      </c>
      <c r="F475" s="549" t="s">
        <v>3357</v>
      </c>
      <c r="G475" s="544" t="s">
        <v>3358</v>
      </c>
      <c r="H475" s="544" t="s">
        <v>3359</v>
      </c>
      <c r="I475" s="546" t="s">
        <v>1829</v>
      </c>
      <c r="J475" s="557">
        <v>14450</v>
      </c>
      <c r="K475" s="543"/>
      <c r="L475" s="543"/>
    </row>
    <row r="476" spans="1:12" ht="25.5" x14ac:dyDescent="0.25">
      <c r="A476" s="556">
        <v>474</v>
      </c>
      <c r="B476" s="543" t="s">
        <v>3261</v>
      </c>
      <c r="C476" s="544"/>
      <c r="D476" s="552" t="s">
        <v>301</v>
      </c>
      <c r="E476" s="552" t="s">
        <v>541</v>
      </c>
      <c r="F476" s="549"/>
      <c r="G476" s="544" t="s">
        <v>3360</v>
      </c>
      <c r="H476" s="544" t="s">
        <v>3361</v>
      </c>
      <c r="I476" s="546">
        <v>2023</v>
      </c>
      <c r="J476" s="557">
        <v>8000</v>
      </c>
      <c r="K476" s="543"/>
      <c r="L476" s="543"/>
    </row>
    <row r="477" spans="1:12" ht="38.25" x14ac:dyDescent="0.25">
      <c r="A477" s="556">
        <v>475</v>
      </c>
      <c r="B477" s="543" t="s">
        <v>3261</v>
      </c>
      <c r="C477" s="544" t="s">
        <v>3362</v>
      </c>
      <c r="D477" s="552" t="s">
        <v>301</v>
      </c>
      <c r="E477" s="552" t="s">
        <v>541</v>
      </c>
      <c r="F477" s="549" t="s">
        <v>3363</v>
      </c>
      <c r="G477" s="544" t="s">
        <v>3364</v>
      </c>
      <c r="H477" s="544" t="s">
        <v>3365</v>
      </c>
      <c r="I477" s="546" t="s">
        <v>1829</v>
      </c>
      <c r="J477" s="557">
        <v>0</v>
      </c>
      <c r="K477" s="543"/>
      <c r="L477" s="543"/>
    </row>
    <row r="478" spans="1:12" ht="38.25" x14ac:dyDescent="0.25">
      <c r="A478" s="556">
        <v>476</v>
      </c>
      <c r="B478" s="543" t="s">
        <v>3261</v>
      </c>
      <c r="C478" s="544" t="s">
        <v>3366</v>
      </c>
      <c r="D478" s="552" t="s">
        <v>301</v>
      </c>
      <c r="E478" s="552" t="s">
        <v>302</v>
      </c>
      <c r="F478" s="549" t="s">
        <v>3367</v>
      </c>
      <c r="G478" s="544" t="s">
        <v>3368</v>
      </c>
      <c r="H478" s="544" t="s">
        <v>3369</v>
      </c>
      <c r="I478" s="546" t="s">
        <v>3370</v>
      </c>
      <c r="J478" s="557">
        <v>4147</v>
      </c>
      <c r="K478" s="543"/>
      <c r="L478" s="543"/>
    </row>
    <row r="479" spans="1:12" ht="38.25" x14ac:dyDescent="0.25">
      <c r="A479" s="556">
        <v>477</v>
      </c>
      <c r="B479" s="543" t="s">
        <v>3261</v>
      </c>
      <c r="C479" s="544" t="s">
        <v>3371</v>
      </c>
      <c r="D479" s="552" t="s">
        <v>301</v>
      </c>
      <c r="E479" s="552" t="s">
        <v>302</v>
      </c>
      <c r="F479" s="555" t="s">
        <v>3372</v>
      </c>
      <c r="G479" s="544" t="s">
        <v>3373</v>
      </c>
      <c r="H479" s="544" t="s">
        <v>3374</v>
      </c>
      <c r="I479" s="546">
        <v>2023</v>
      </c>
      <c r="J479" s="557">
        <v>3000</v>
      </c>
      <c r="K479" s="543"/>
      <c r="L479" s="543"/>
    </row>
    <row r="480" spans="1:12" ht="38.25" x14ac:dyDescent="0.25">
      <c r="A480" s="556">
        <v>478</v>
      </c>
      <c r="B480" s="543" t="s">
        <v>3261</v>
      </c>
      <c r="C480" s="544" t="s">
        <v>3375</v>
      </c>
      <c r="D480" s="552" t="s">
        <v>301</v>
      </c>
      <c r="E480" s="552" t="s">
        <v>302</v>
      </c>
      <c r="F480" s="549" t="s">
        <v>3376</v>
      </c>
      <c r="G480" s="544" t="s">
        <v>3364</v>
      </c>
      <c r="H480" s="544" t="s">
        <v>3377</v>
      </c>
      <c r="I480" s="546">
        <v>2023</v>
      </c>
      <c r="J480" s="557">
        <v>20000</v>
      </c>
      <c r="K480" s="543"/>
      <c r="L480" s="543"/>
    </row>
    <row r="481" spans="1:12" ht="38.25" x14ac:dyDescent="0.25">
      <c r="A481" s="556">
        <v>479</v>
      </c>
      <c r="B481" s="543" t="s">
        <v>3261</v>
      </c>
      <c r="C481" s="544" t="s">
        <v>3378</v>
      </c>
      <c r="D481" s="552" t="s">
        <v>541</v>
      </c>
      <c r="E481" s="552" t="s">
        <v>302</v>
      </c>
      <c r="F481" s="549" t="s">
        <v>3379</v>
      </c>
      <c r="G481" s="544" t="s">
        <v>3272</v>
      </c>
      <c r="H481" s="544" t="s">
        <v>3380</v>
      </c>
      <c r="I481" s="543">
        <v>2023</v>
      </c>
      <c r="J481" s="557">
        <v>500</v>
      </c>
      <c r="K481" s="543"/>
      <c r="L481" s="543"/>
    </row>
    <row r="482" spans="1:12" ht="51" x14ac:dyDescent="0.25">
      <c r="A482" s="556">
        <v>480</v>
      </c>
      <c r="B482" s="543" t="s">
        <v>3261</v>
      </c>
      <c r="C482" s="544" t="s">
        <v>3381</v>
      </c>
      <c r="D482" s="552" t="s">
        <v>541</v>
      </c>
      <c r="E482" s="552" t="s">
        <v>302</v>
      </c>
      <c r="F482" s="549" t="s">
        <v>3382</v>
      </c>
      <c r="G482" s="544" t="s">
        <v>3383</v>
      </c>
      <c r="H482" s="544" t="s">
        <v>3384</v>
      </c>
      <c r="I482" s="543">
        <v>2023</v>
      </c>
      <c r="J482" s="557">
        <v>960</v>
      </c>
      <c r="K482" s="543"/>
      <c r="L482" s="543"/>
    </row>
    <row r="483" spans="1:12" ht="51" x14ac:dyDescent="0.25">
      <c r="A483" s="556">
        <v>481</v>
      </c>
      <c r="B483" s="543" t="s">
        <v>3261</v>
      </c>
      <c r="C483" s="544" t="s">
        <v>3385</v>
      </c>
      <c r="D483" s="552" t="s">
        <v>541</v>
      </c>
      <c r="E483" s="552" t="s">
        <v>302</v>
      </c>
      <c r="F483" s="549" t="s">
        <v>3386</v>
      </c>
      <c r="G483" s="544" t="s">
        <v>3387</v>
      </c>
      <c r="H483" s="544" t="s">
        <v>3388</v>
      </c>
      <c r="I483" s="543">
        <v>2023</v>
      </c>
      <c r="J483" s="557">
        <v>1992</v>
      </c>
      <c r="K483" s="543"/>
      <c r="L483" s="543"/>
    </row>
    <row r="484" spans="1:12" ht="25.5" x14ac:dyDescent="0.25">
      <c r="A484" s="556">
        <v>482</v>
      </c>
      <c r="B484" s="543" t="s">
        <v>3261</v>
      </c>
      <c r="C484" s="544" t="s">
        <v>3389</v>
      </c>
      <c r="D484" s="552" t="s">
        <v>541</v>
      </c>
      <c r="E484" s="552" t="s">
        <v>302</v>
      </c>
      <c r="F484" s="549" t="s">
        <v>3390</v>
      </c>
      <c r="G484" s="544" t="s">
        <v>3391</v>
      </c>
      <c r="H484" s="544" t="s">
        <v>3392</v>
      </c>
      <c r="I484" s="543">
        <v>2023</v>
      </c>
      <c r="J484" s="557">
        <v>12126</v>
      </c>
      <c r="K484" s="543"/>
      <c r="L484" s="543"/>
    </row>
    <row r="485" spans="1:12" ht="51" x14ac:dyDescent="0.25">
      <c r="A485" s="556">
        <v>483</v>
      </c>
      <c r="B485" s="543" t="s">
        <v>3261</v>
      </c>
      <c r="C485" s="544" t="s">
        <v>3393</v>
      </c>
      <c r="D485" s="552" t="s">
        <v>541</v>
      </c>
      <c r="E485" s="552" t="s">
        <v>302</v>
      </c>
      <c r="F485" s="549" t="s">
        <v>3394</v>
      </c>
      <c r="G485" s="544" t="s">
        <v>3395</v>
      </c>
      <c r="H485" s="544" t="s">
        <v>3396</v>
      </c>
      <c r="I485" s="543">
        <v>2023</v>
      </c>
      <c r="J485" s="557">
        <v>10320</v>
      </c>
      <c r="K485" s="543"/>
      <c r="L485" s="543"/>
    </row>
    <row r="486" spans="1:12" ht="63.75" x14ac:dyDescent="0.25">
      <c r="A486" s="556">
        <v>484</v>
      </c>
      <c r="B486" s="543" t="s">
        <v>3261</v>
      </c>
      <c r="C486" s="544" t="s">
        <v>3397</v>
      </c>
      <c r="D486" s="552" t="s">
        <v>541</v>
      </c>
      <c r="E486" s="552" t="s">
        <v>302</v>
      </c>
      <c r="F486" s="549" t="s">
        <v>3398</v>
      </c>
      <c r="G486" s="544" t="s">
        <v>3383</v>
      </c>
      <c r="H486" s="544" t="s">
        <v>3399</v>
      </c>
      <c r="I486" s="546">
        <v>2023</v>
      </c>
      <c r="J486" s="557">
        <v>3600</v>
      </c>
      <c r="K486" s="543"/>
      <c r="L486" s="543"/>
    </row>
    <row r="487" spans="1:12" ht="51" x14ac:dyDescent="0.25">
      <c r="A487" s="556">
        <v>485</v>
      </c>
      <c r="B487" s="543" t="s">
        <v>3261</v>
      </c>
      <c r="C487" s="544" t="s">
        <v>3393</v>
      </c>
      <c r="D487" s="552" t="s">
        <v>541</v>
      </c>
      <c r="E487" s="552" t="s">
        <v>302</v>
      </c>
      <c r="F487" s="549" t="s">
        <v>3400</v>
      </c>
      <c r="G487" s="544" t="s">
        <v>3395</v>
      </c>
      <c r="H487" s="544" t="s">
        <v>3401</v>
      </c>
      <c r="I487" s="546" t="s">
        <v>1495</v>
      </c>
      <c r="J487" s="557">
        <v>27108</v>
      </c>
      <c r="K487" s="543"/>
      <c r="L487" s="543"/>
    </row>
    <row r="488" spans="1:12" ht="38.25" x14ac:dyDescent="0.25">
      <c r="A488" s="556">
        <v>486</v>
      </c>
      <c r="B488" s="543" t="s">
        <v>3261</v>
      </c>
      <c r="C488" s="544" t="s">
        <v>3402</v>
      </c>
      <c r="D488" s="552" t="s">
        <v>541</v>
      </c>
      <c r="E488" s="552" t="s">
        <v>302</v>
      </c>
      <c r="F488" s="549" t="s">
        <v>3403</v>
      </c>
      <c r="G488" s="544" t="s">
        <v>3278</v>
      </c>
      <c r="H488" s="544" t="s">
        <v>3404</v>
      </c>
      <c r="I488" s="546" t="s">
        <v>1486</v>
      </c>
      <c r="J488" s="557">
        <v>2400</v>
      </c>
      <c r="K488" s="543"/>
      <c r="L488" s="543"/>
    </row>
    <row r="489" spans="1:12" ht="25.5" x14ac:dyDescent="0.25">
      <c r="A489" s="556">
        <v>487</v>
      </c>
      <c r="B489" s="543" t="s">
        <v>3261</v>
      </c>
      <c r="C489" s="544" t="s">
        <v>3405</v>
      </c>
      <c r="D489" s="552" t="s">
        <v>541</v>
      </c>
      <c r="E489" s="552" t="s">
        <v>302</v>
      </c>
      <c r="F489" s="549" t="s">
        <v>3406</v>
      </c>
      <c r="G489" s="544" t="s">
        <v>3407</v>
      </c>
      <c r="H489" s="544" t="s">
        <v>3408</v>
      </c>
      <c r="I489" s="546" t="s">
        <v>1486</v>
      </c>
      <c r="J489" s="557">
        <v>1500</v>
      </c>
      <c r="K489" s="543"/>
      <c r="L489" s="543"/>
    </row>
    <row r="490" spans="1:12" ht="38.25" x14ac:dyDescent="0.25">
      <c r="A490" s="556">
        <v>488</v>
      </c>
      <c r="B490" s="543" t="s">
        <v>3261</v>
      </c>
      <c r="C490" s="544" t="s">
        <v>3378</v>
      </c>
      <c r="D490" s="552" t="s">
        <v>541</v>
      </c>
      <c r="E490" s="552" t="s">
        <v>302</v>
      </c>
      <c r="F490" s="549" t="s">
        <v>3409</v>
      </c>
      <c r="G490" s="544" t="s">
        <v>3272</v>
      </c>
      <c r="H490" s="544" t="s">
        <v>3410</v>
      </c>
      <c r="I490" s="546" t="s">
        <v>1486</v>
      </c>
      <c r="J490" s="557">
        <v>600</v>
      </c>
      <c r="K490" s="543"/>
      <c r="L490" s="543"/>
    </row>
    <row r="491" spans="1:12" ht="63.75" x14ac:dyDescent="0.25">
      <c r="A491" s="556">
        <v>489</v>
      </c>
      <c r="B491" s="543" t="s">
        <v>3261</v>
      </c>
      <c r="C491" s="544" t="s">
        <v>3411</v>
      </c>
      <c r="D491" s="552" t="s">
        <v>577</v>
      </c>
      <c r="E491" s="552" t="s">
        <v>302</v>
      </c>
      <c r="F491" s="549" t="s">
        <v>3412</v>
      </c>
      <c r="G491" s="544" t="s">
        <v>3278</v>
      </c>
      <c r="H491" s="544" t="s">
        <v>3413</v>
      </c>
      <c r="I491" s="546">
        <v>2023</v>
      </c>
      <c r="J491" s="557">
        <v>4476</v>
      </c>
      <c r="K491" s="543"/>
      <c r="L491" s="543"/>
    </row>
    <row r="492" spans="1:12" ht="25.5" x14ac:dyDescent="0.25">
      <c r="A492" s="556">
        <v>490</v>
      </c>
      <c r="B492" s="543" t="s">
        <v>3261</v>
      </c>
      <c r="C492" s="544" t="s">
        <v>3405</v>
      </c>
      <c r="D492" s="552" t="s">
        <v>577</v>
      </c>
      <c r="E492" s="552" t="s">
        <v>302</v>
      </c>
      <c r="F492" s="549" t="s">
        <v>3414</v>
      </c>
      <c r="G492" s="544" t="s">
        <v>3407</v>
      </c>
      <c r="H492" s="544" t="s">
        <v>3408</v>
      </c>
      <c r="I492" s="546" t="s">
        <v>1486</v>
      </c>
      <c r="J492" s="557">
        <v>4500</v>
      </c>
      <c r="K492" s="543"/>
      <c r="L492" s="543"/>
    </row>
    <row r="493" spans="1:12" ht="25.5" x14ac:dyDescent="0.25">
      <c r="A493" s="556">
        <v>491</v>
      </c>
      <c r="B493" s="543" t="s">
        <v>3261</v>
      </c>
      <c r="C493" s="544" t="s">
        <v>3415</v>
      </c>
      <c r="D493" s="552" t="s">
        <v>577</v>
      </c>
      <c r="E493" s="552" t="s">
        <v>541</v>
      </c>
      <c r="F493" s="549" t="s">
        <v>3416</v>
      </c>
      <c r="G493" s="544" t="s">
        <v>3331</v>
      </c>
      <c r="H493" s="544" t="s">
        <v>3417</v>
      </c>
      <c r="I493" s="543">
        <v>2023</v>
      </c>
      <c r="J493" s="557">
        <v>20000</v>
      </c>
      <c r="K493" s="543"/>
      <c r="L493" s="543"/>
    </row>
    <row r="494" spans="1:12" ht="25.5" x14ac:dyDescent="0.25">
      <c r="A494" s="556">
        <v>492</v>
      </c>
      <c r="B494" s="543" t="s">
        <v>3261</v>
      </c>
      <c r="C494" s="544" t="s">
        <v>3418</v>
      </c>
      <c r="D494" s="552" t="s">
        <v>541</v>
      </c>
      <c r="E494" s="552" t="s">
        <v>302</v>
      </c>
      <c r="F494" s="549" t="s">
        <v>3419</v>
      </c>
      <c r="G494" s="544" t="s">
        <v>3420</v>
      </c>
      <c r="H494" s="544" t="s">
        <v>3421</v>
      </c>
      <c r="I494" s="546" t="s">
        <v>1486</v>
      </c>
      <c r="J494" s="557">
        <v>4720</v>
      </c>
      <c r="K494" s="543"/>
      <c r="L494" s="543"/>
    </row>
    <row r="495" spans="1:12" ht="51" x14ac:dyDescent="0.25">
      <c r="A495" s="556">
        <v>493</v>
      </c>
      <c r="B495" s="543" t="s">
        <v>3261</v>
      </c>
      <c r="C495" s="544" t="s">
        <v>2539</v>
      </c>
      <c r="D495" s="552" t="s">
        <v>577</v>
      </c>
      <c r="E495" s="552" t="s">
        <v>302</v>
      </c>
      <c r="F495" s="549">
        <v>4500211522</v>
      </c>
      <c r="G495" s="544" t="s">
        <v>3422</v>
      </c>
      <c r="H495" s="544" t="s">
        <v>3423</v>
      </c>
      <c r="I495" s="546" t="s">
        <v>1486</v>
      </c>
      <c r="J495" s="557">
        <v>34800</v>
      </c>
      <c r="K495" s="543"/>
      <c r="L495" s="543"/>
    </row>
    <row r="496" spans="1:12" ht="38.25" x14ac:dyDescent="0.25">
      <c r="A496" s="556">
        <v>494</v>
      </c>
      <c r="B496" s="543" t="s">
        <v>3261</v>
      </c>
      <c r="C496" s="544" t="s">
        <v>3418</v>
      </c>
      <c r="D496" s="552" t="s">
        <v>541</v>
      </c>
      <c r="E496" s="552" t="s">
        <v>302</v>
      </c>
      <c r="F496" s="549" t="s">
        <v>3424</v>
      </c>
      <c r="G496" s="544" t="s">
        <v>3420</v>
      </c>
      <c r="H496" s="544" t="s">
        <v>3425</v>
      </c>
      <c r="I496" s="546" t="s">
        <v>1486</v>
      </c>
      <c r="J496" s="557">
        <v>23400</v>
      </c>
      <c r="K496" s="543"/>
      <c r="L496" s="543"/>
    </row>
    <row r="497" spans="1:12" ht="25.5" x14ac:dyDescent="0.25">
      <c r="A497" s="556">
        <v>495</v>
      </c>
      <c r="B497" s="543" t="s">
        <v>3261</v>
      </c>
      <c r="C497" s="544" t="s">
        <v>933</v>
      </c>
      <c r="D497" s="552" t="s">
        <v>541</v>
      </c>
      <c r="E497" s="552" t="s">
        <v>302</v>
      </c>
      <c r="F497" s="549" t="s">
        <v>3426</v>
      </c>
      <c r="G497" s="544" t="s">
        <v>3422</v>
      </c>
      <c r="H497" s="544" t="s">
        <v>3427</v>
      </c>
      <c r="I497" s="546" t="s">
        <v>1486</v>
      </c>
      <c r="J497" s="557">
        <v>19844</v>
      </c>
      <c r="K497" s="543"/>
      <c r="L497" s="543"/>
    </row>
    <row r="498" spans="1:12" ht="38.25" x14ac:dyDescent="0.25">
      <c r="A498" s="556">
        <v>496</v>
      </c>
      <c r="B498" s="543" t="s">
        <v>3261</v>
      </c>
      <c r="C498" s="544" t="s">
        <v>3428</v>
      </c>
      <c r="D498" s="552" t="s">
        <v>577</v>
      </c>
      <c r="E498" s="552" t="s">
        <v>302</v>
      </c>
      <c r="F498" s="549" t="s">
        <v>3429</v>
      </c>
      <c r="G498" s="544" t="s">
        <v>3383</v>
      </c>
      <c r="H498" s="544" t="s">
        <v>3430</v>
      </c>
      <c r="I498" s="546">
        <v>2023</v>
      </c>
      <c r="J498" s="557">
        <v>11389</v>
      </c>
      <c r="K498" s="543"/>
      <c r="L498" s="543"/>
    </row>
    <row r="499" spans="1:12" ht="38.25" x14ac:dyDescent="0.25">
      <c r="A499" s="556">
        <v>497</v>
      </c>
      <c r="B499" s="543" t="s">
        <v>3261</v>
      </c>
      <c r="C499" s="544" t="s">
        <v>3428</v>
      </c>
      <c r="D499" s="552" t="s">
        <v>577</v>
      </c>
      <c r="E499" s="552" t="s">
        <v>302</v>
      </c>
      <c r="F499" s="549" t="s">
        <v>3431</v>
      </c>
      <c r="G499" s="544" t="s">
        <v>3383</v>
      </c>
      <c r="H499" s="544" t="s">
        <v>3432</v>
      </c>
      <c r="I499" s="546">
        <v>2023</v>
      </c>
      <c r="J499" s="557">
        <v>11880</v>
      </c>
      <c r="K499" s="543"/>
      <c r="L499" s="543"/>
    </row>
    <row r="500" spans="1:12" ht="38.25" x14ac:dyDescent="0.25">
      <c r="A500" s="556">
        <v>498</v>
      </c>
      <c r="B500" s="543" t="s">
        <v>3261</v>
      </c>
      <c r="C500" s="544" t="s">
        <v>3433</v>
      </c>
      <c r="D500" s="552" t="s">
        <v>541</v>
      </c>
      <c r="E500" s="552" t="s">
        <v>302</v>
      </c>
      <c r="F500" s="549" t="s">
        <v>3434</v>
      </c>
      <c r="G500" s="544" t="s">
        <v>3383</v>
      </c>
      <c r="H500" s="544" t="s">
        <v>3435</v>
      </c>
      <c r="I500" s="546">
        <v>2023</v>
      </c>
      <c r="J500" s="557">
        <v>34250</v>
      </c>
      <c r="K500" s="543"/>
      <c r="L500" s="543"/>
    </row>
    <row r="501" spans="1:12" ht="51" x14ac:dyDescent="0.25">
      <c r="A501" s="556">
        <v>499</v>
      </c>
      <c r="B501" s="543" t="s">
        <v>3261</v>
      </c>
      <c r="C501" s="544" t="s">
        <v>2539</v>
      </c>
      <c r="D501" s="552" t="s">
        <v>577</v>
      </c>
      <c r="E501" s="552" t="s">
        <v>302</v>
      </c>
      <c r="F501" s="549">
        <v>415102023</v>
      </c>
      <c r="G501" s="544" t="s">
        <v>3422</v>
      </c>
      <c r="H501" s="544" t="s">
        <v>3436</v>
      </c>
      <c r="I501" s="546">
        <v>2023</v>
      </c>
      <c r="J501" s="557">
        <v>15180</v>
      </c>
      <c r="K501" s="543"/>
      <c r="L501" s="543"/>
    </row>
    <row r="502" spans="1:12" ht="38.25" x14ac:dyDescent="0.25">
      <c r="A502" s="556">
        <v>500</v>
      </c>
      <c r="B502" s="543" t="s">
        <v>3261</v>
      </c>
      <c r="C502" s="544" t="s">
        <v>3437</v>
      </c>
      <c r="D502" s="552" t="s">
        <v>577</v>
      </c>
      <c r="E502" s="552" t="s">
        <v>302</v>
      </c>
      <c r="F502" s="549">
        <v>2300018</v>
      </c>
      <c r="G502" s="544" t="s">
        <v>3438</v>
      </c>
      <c r="H502" s="544" t="s">
        <v>3439</v>
      </c>
      <c r="I502" s="546">
        <v>2023</v>
      </c>
      <c r="J502" s="557">
        <v>1200</v>
      </c>
      <c r="K502" s="543"/>
      <c r="L502" s="543"/>
    </row>
    <row r="503" spans="1:12" ht="51" x14ac:dyDescent="0.25">
      <c r="A503" s="556">
        <v>501</v>
      </c>
      <c r="B503" s="543" t="s">
        <v>3261</v>
      </c>
      <c r="C503" s="544" t="s">
        <v>3440</v>
      </c>
      <c r="D503" s="552" t="s">
        <v>577</v>
      </c>
      <c r="E503" s="552" t="s">
        <v>302</v>
      </c>
      <c r="F503" s="549">
        <v>443</v>
      </c>
      <c r="G503" s="544" t="s">
        <v>3422</v>
      </c>
      <c r="H503" s="544" t="s">
        <v>3441</v>
      </c>
      <c r="I503" s="546">
        <v>2023</v>
      </c>
      <c r="J503" s="557">
        <v>2070</v>
      </c>
      <c r="K503" s="543"/>
      <c r="L503" s="543"/>
    </row>
    <row r="504" spans="1:12" ht="51" x14ac:dyDescent="0.25">
      <c r="A504" s="556">
        <v>502</v>
      </c>
      <c r="B504" s="543" t="s">
        <v>3261</v>
      </c>
      <c r="C504" s="544" t="s">
        <v>933</v>
      </c>
      <c r="D504" s="552" t="s">
        <v>577</v>
      </c>
      <c r="E504" s="552" t="s">
        <v>302</v>
      </c>
      <c r="F504" s="549" t="s">
        <v>3442</v>
      </c>
      <c r="G504" s="544" t="s">
        <v>3422</v>
      </c>
      <c r="H504" s="544" t="s">
        <v>3443</v>
      </c>
      <c r="I504" s="546" t="s">
        <v>1486</v>
      </c>
      <c r="J504" s="557">
        <v>21012</v>
      </c>
      <c r="K504" s="543"/>
      <c r="L504" s="543"/>
    </row>
    <row r="505" spans="1:12" ht="38.25" x14ac:dyDescent="0.25">
      <c r="A505" s="556">
        <v>503</v>
      </c>
      <c r="B505" s="543" t="s">
        <v>3261</v>
      </c>
      <c r="C505" s="544" t="s">
        <v>3444</v>
      </c>
      <c r="D505" s="552" t="s">
        <v>541</v>
      </c>
      <c r="E505" s="552" t="s">
        <v>302</v>
      </c>
      <c r="F505" s="549" t="s">
        <v>3445</v>
      </c>
      <c r="G505" s="544" t="s">
        <v>3278</v>
      </c>
      <c r="H505" s="544" t="s">
        <v>3446</v>
      </c>
      <c r="I505" s="546">
        <v>2023</v>
      </c>
      <c r="J505" s="557">
        <v>8700</v>
      </c>
      <c r="K505" s="543"/>
      <c r="L505" s="543"/>
    </row>
    <row r="506" spans="1:12" ht="25.5" x14ac:dyDescent="0.25">
      <c r="A506" s="556">
        <v>504</v>
      </c>
      <c r="B506" s="543" t="s">
        <v>3261</v>
      </c>
      <c r="C506" s="544" t="s">
        <v>3447</v>
      </c>
      <c r="D506" s="552" t="s">
        <v>541</v>
      </c>
      <c r="E506" s="552" t="s">
        <v>302</v>
      </c>
      <c r="F506" s="549" t="s">
        <v>3448</v>
      </c>
      <c r="G506" s="544" t="s">
        <v>3422</v>
      </c>
      <c r="H506" s="544" t="s">
        <v>3449</v>
      </c>
      <c r="I506" s="546" t="s">
        <v>1495</v>
      </c>
      <c r="J506" s="557">
        <v>8418</v>
      </c>
      <c r="K506" s="543"/>
      <c r="L506" s="543"/>
    </row>
    <row r="507" spans="1:12" ht="38.25" x14ac:dyDescent="0.25">
      <c r="A507" s="556">
        <v>505</v>
      </c>
      <c r="B507" s="543" t="s">
        <v>3261</v>
      </c>
      <c r="C507" s="544" t="s">
        <v>3440</v>
      </c>
      <c r="D507" s="552" t="s">
        <v>577</v>
      </c>
      <c r="E507" s="552" t="s">
        <v>302</v>
      </c>
      <c r="F507" s="549">
        <v>907</v>
      </c>
      <c r="G507" s="544" t="s">
        <v>3422</v>
      </c>
      <c r="H507" s="544" t="s">
        <v>3450</v>
      </c>
      <c r="I507" s="546">
        <v>2023</v>
      </c>
      <c r="J507" s="557">
        <v>480</v>
      </c>
      <c r="K507" s="543"/>
      <c r="L507" s="543"/>
    </row>
    <row r="508" spans="1:12" x14ac:dyDescent="0.25">
      <c r="A508" s="623">
        <v>506</v>
      </c>
      <c r="B508" s="622" t="s">
        <v>3997</v>
      </c>
      <c r="C508" s="609" t="s">
        <v>4793</v>
      </c>
      <c r="D508" s="626" t="s">
        <v>577</v>
      </c>
      <c r="E508" s="626" t="s">
        <v>1319</v>
      </c>
      <c r="F508" s="610" t="s">
        <v>4794</v>
      </c>
      <c r="G508" s="609" t="s">
        <v>4795</v>
      </c>
      <c r="H508" s="609" t="s">
        <v>4796</v>
      </c>
      <c r="I508" s="624" t="s">
        <v>1486</v>
      </c>
      <c r="J508" s="625">
        <v>466.64</v>
      </c>
      <c r="K508" s="600"/>
      <c r="L508" s="600"/>
    </row>
    <row r="509" spans="1:12" ht="25.5" x14ac:dyDescent="0.25">
      <c r="A509" s="623">
        <v>507</v>
      </c>
      <c r="B509" s="622" t="s">
        <v>3997</v>
      </c>
      <c r="C509" s="609" t="s">
        <v>4797</v>
      </c>
      <c r="D509" s="626" t="s">
        <v>577</v>
      </c>
      <c r="E509" s="626" t="s">
        <v>1319</v>
      </c>
      <c r="F509" s="610" t="s">
        <v>4798</v>
      </c>
      <c r="G509" s="609" t="s">
        <v>4799</v>
      </c>
      <c r="H509" s="609" t="s">
        <v>4800</v>
      </c>
      <c r="I509" s="618" t="s">
        <v>4254</v>
      </c>
      <c r="J509" s="625">
        <v>1375</v>
      </c>
      <c r="K509" s="625"/>
      <c r="L509" s="600"/>
    </row>
    <row r="510" spans="1:12" ht="25.5" x14ac:dyDescent="0.25">
      <c r="A510" s="623">
        <v>508</v>
      </c>
      <c r="B510" s="622" t="s">
        <v>3997</v>
      </c>
      <c r="C510" s="609" t="s">
        <v>4797</v>
      </c>
      <c r="D510" s="626" t="s">
        <v>577</v>
      </c>
      <c r="E510" s="626" t="s">
        <v>1319</v>
      </c>
      <c r="F510" s="610" t="s">
        <v>4801</v>
      </c>
      <c r="G510" s="609" t="s">
        <v>4464</v>
      </c>
      <c r="H510" s="609" t="s">
        <v>4802</v>
      </c>
      <c r="I510" s="618" t="s">
        <v>4254</v>
      </c>
      <c r="J510" s="625">
        <v>1041.67</v>
      </c>
      <c r="K510" s="625"/>
      <c r="L510" s="600"/>
    </row>
    <row r="511" spans="1:12" ht="25.5" x14ac:dyDescent="0.25">
      <c r="A511" s="623">
        <v>509</v>
      </c>
      <c r="B511" s="622" t="s">
        <v>3997</v>
      </c>
      <c r="C511" s="609" t="s">
        <v>4797</v>
      </c>
      <c r="D511" s="626" t="s">
        <v>577</v>
      </c>
      <c r="E511" s="626" t="s">
        <v>1319</v>
      </c>
      <c r="F511" s="610" t="s">
        <v>4803</v>
      </c>
      <c r="G511" s="609" t="s">
        <v>4464</v>
      </c>
      <c r="H511" s="609" t="s">
        <v>4802</v>
      </c>
      <c r="I511" s="618" t="s">
        <v>4254</v>
      </c>
      <c r="J511" s="625">
        <v>1333.34</v>
      </c>
      <c r="K511" s="625"/>
      <c r="L511" s="600"/>
    </row>
    <row r="512" spans="1:12" ht="25.5" x14ac:dyDescent="0.25">
      <c r="A512" s="623">
        <v>510</v>
      </c>
      <c r="B512" s="622" t="s">
        <v>3997</v>
      </c>
      <c r="C512" s="609" t="s">
        <v>4797</v>
      </c>
      <c r="D512" s="626" t="s">
        <v>577</v>
      </c>
      <c r="E512" s="626" t="s">
        <v>1319</v>
      </c>
      <c r="F512" s="610" t="s">
        <v>4804</v>
      </c>
      <c r="G512" s="609" t="s">
        <v>4805</v>
      </c>
      <c r="H512" s="609" t="s">
        <v>4802</v>
      </c>
      <c r="I512" s="618" t="s">
        <v>4254</v>
      </c>
      <c r="J512" s="625">
        <v>1333.34</v>
      </c>
      <c r="K512" s="625"/>
      <c r="L512" s="600"/>
    </row>
    <row r="513" spans="1:12" ht="25.5" x14ac:dyDescent="0.25">
      <c r="A513" s="623">
        <v>511</v>
      </c>
      <c r="B513" s="622" t="s">
        <v>3997</v>
      </c>
      <c r="C513" s="609" t="s">
        <v>4797</v>
      </c>
      <c r="D513" s="626" t="s">
        <v>577</v>
      </c>
      <c r="E513" s="626" t="s">
        <v>1319</v>
      </c>
      <c r="F513" s="610" t="s">
        <v>4806</v>
      </c>
      <c r="G513" s="609" t="s">
        <v>4739</v>
      </c>
      <c r="H513" s="609" t="s">
        <v>4802</v>
      </c>
      <c r="I513" s="618" t="s">
        <v>4254</v>
      </c>
      <c r="J513" s="625">
        <v>1000</v>
      </c>
      <c r="K513" s="625"/>
      <c r="L513" s="600"/>
    </row>
    <row r="514" spans="1:12" ht="25.5" x14ac:dyDescent="0.25">
      <c r="A514" s="623">
        <v>512</v>
      </c>
      <c r="B514" s="622" t="s">
        <v>3997</v>
      </c>
      <c r="C514" s="609" t="s">
        <v>4797</v>
      </c>
      <c r="D514" s="626" t="s">
        <v>577</v>
      </c>
      <c r="E514" s="626" t="s">
        <v>1319</v>
      </c>
      <c r="F514" s="610" t="s">
        <v>4807</v>
      </c>
      <c r="G514" s="609" t="s">
        <v>4712</v>
      </c>
      <c r="H514" s="609" t="s">
        <v>4808</v>
      </c>
      <c r="I514" s="618" t="s">
        <v>4254</v>
      </c>
      <c r="J514" s="625">
        <v>1575</v>
      </c>
      <c r="K514" s="625"/>
      <c r="L514" s="600"/>
    </row>
    <row r="515" spans="1:12" ht="25.5" x14ac:dyDescent="0.25">
      <c r="A515" s="623">
        <v>513</v>
      </c>
      <c r="B515" s="622" t="s">
        <v>3997</v>
      </c>
      <c r="C515" s="609" t="s">
        <v>4797</v>
      </c>
      <c r="D515" s="626" t="s">
        <v>577</v>
      </c>
      <c r="E515" s="626" t="s">
        <v>1319</v>
      </c>
      <c r="F515" s="610" t="s">
        <v>4809</v>
      </c>
      <c r="G515" s="609" t="s">
        <v>4712</v>
      </c>
      <c r="H515" s="609" t="s">
        <v>4810</v>
      </c>
      <c r="I515" s="618" t="s">
        <v>4254</v>
      </c>
      <c r="J515" s="625">
        <v>1375</v>
      </c>
      <c r="K515" s="625"/>
      <c r="L515" s="600"/>
    </row>
    <row r="516" spans="1:12" ht="25.5" x14ac:dyDescent="0.25">
      <c r="A516" s="623">
        <v>514</v>
      </c>
      <c r="B516" s="622" t="s">
        <v>3997</v>
      </c>
      <c r="C516" s="609" t="s">
        <v>4797</v>
      </c>
      <c r="D516" s="626" t="s">
        <v>577</v>
      </c>
      <c r="E516" s="626" t="s">
        <v>1319</v>
      </c>
      <c r="F516" s="610" t="s">
        <v>4811</v>
      </c>
      <c r="G516" s="609" t="s">
        <v>4712</v>
      </c>
      <c r="H516" s="609" t="s">
        <v>4812</v>
      </c>
      <c r="I516" s="618" t="s">
        <v>4254</v>
      </c>
      <c r="J516" s="625">
        <v>1000</v>
      </c>
      <c r="K516" s="625"/>
      <c r="L516" s="600"/>
    </row>
    <row r="517" spans="1:12" ht="63.75" x14ac:dyDescent="0.25">
      <c r="A517" s="623">
        <v>515</v>
      </c>
      <c r="B517" s="622" t="s">
        <v>3997</v>
      </c>
      <c r="C517" s="609" t="s">
        <v>4813</v>
      </c>
      <c r="D517" s="626" t="s">
        <v>577</v>
      </c>
      <c r="E517" s="626" t="s">
        <v>1319</v>
      </c>
      <c r="F517" s="611" t="s">
        <v>4814</v>
      </c>
      <c r="G517" s="609" t="s">
        <v>4285</v>
      </c>
      <c r="H517" s="609" t="s">
        <v>4815</v>
      </c>
      <c r="I517" s="618" t="s">
        <v>4254</v>
      </c>
      <c r="J517" s="625">
        <v>3117.7</v>
      </c>
      <c r="K517" s="625"/>
      <c r="L517" s="600"/>
    </row>
    <row r="518" spans="1:12" ht="25.5" x14ac:dyDescent="0.25">
      <c r="A518" s="623">
        <v>516</v>
      </c>
      <c r="B518" s="622" t="s">
        <v>3997</v>
      </c>
      <c r="C518" s="609" t="s">
        <v>4816</v>
      </c>
      <c r="D518" s="626" t="s">
        <v>577</v>
      </c>
      <c r="E518" s="626" t="s">
        <v>1319</v>
      </c>
      <c r="F518" s="611" t="s">
        <v>4817</v>
      </c>
      <c r="G518" s="609" t="s">
        <v>4818</v>
      </c>
      <c r="H518" s="609" t="s">
        <v>4819</v>
      </c>
      <c r="I518" s="618" t="s">
        <v>4254</v>
      </c>
      <c r="J518" s="625">
        <v>2200</v>
      </c>
      <c r="K518" s="625"/>
      <c r="L518" s="600"/>
    </row>
    <row r="519" spans="1:12" ht="25.5" x14ac:dyDescent="0.25">
      <c r="A519" s="623">
        <v>517</v>
      </c>
      <c r="B519" s="622" t="s">
        <v>3997</v>
      </c>
      <c r="C519" s="609" t="s">
        <v>4820</v>
      </c>
      <c r="D519" s="626" t="s">
        <v>577</v>
      </c>
      <c r="E519" s="626" t="s">
        <v>1319</v>
      </c>
      <c r="F519" s="611" t="s">
        <v>4821</v>
      </c>
      <c r="G519" s="609" t="s">
        <v>4818</v>
      </c>
      <c r="H519" s="609" t="s">
        <v>4819</v>
      </c>
      <c r="I519" s="618" t="s">
        <v>4254</v>
      </c>
      <c r="J519" s="625">
        <v>5280</v>
      </c>
      <c r="K519" s="625"/>
      <c r="L519" s="600"/>
    </row>
    <row r="520" spans="1:12" ht="63.75" x14ac:dyDescent="0.25">
      <c r="A520" s="623">
        <v>518</v>
      </c>
      <c r="B520" s="622" t="s">
        <v>3997</v>
      </c>
      <c r="C520" s="609" t="s">
        <v>4822</v>
      </c>
      <c r="D520" s="626" t="s">
        <v>577</v>
      </c>
      <c r="E520" s="626" t="s">
        <v>1319</v>
      </c>
      <c r="F520" s="611" t="s">
        <v>4823</v>
      </c>
      <c r="G520" s="609" t="s">
        <v>4285</v>
      </c>
      <c r="H520" s="609" t="s">
        <v>4824</v>
      </c>
      <c r="I520" s="618" t="s">
        <v>4254</v>
      </c>
      <c r="J520" s="625">
        <v>1392</v>
      </c>
      <c r="K520" s="625"/>
      <c r="L520" s="600"/>
    </row>
    <row r="521" spans="1:12" ht="25.5" x14ac:dyDescent="0.25">
      <c r="A521" s="623">
        <v>519</v>
      </c>
      <c r="B521" s="622" t="s">
        <v>3997</v>
      </c>
      <c r="C521" s="609" t="s">
        <v>4825</v>
      </c>
      <c r="D521" s="626" t="s">
        <v>577</v>
      </c>
      <c r="E521" s="626" t="s">
        <v>1319</v>
      </c>
      <c r="F521" s="611" t="s">
        <v>4826</v>
      </c>
      <c r="G521" s="609" t="s">
        <v>4285</v>
      </c>
      <c r="H521" s="609" t="s">
        <v>4815</v>
      </c>
      <c r="I521" s="618" t="s">
        <v>4254</v>
      </c>
      <c r="J521" s="625">
        <v>596</v>
      </c>
      <c r="K521" s="625"/>
      <c r="L521" s="463"/>
    </row>
    <row r="522" spans="1:12" ht="38.25" x14ac:dyDescent="0.25">
      <c r="A522" s="623">
        <v>520</v>
      </c>
      <c r="B522" s="622" t="s">
        <v>3997</v>
      </c>
      <c r="C522" s="609" t="s">
        <v>4827</v>
      </c>
      <c r="D522" s="626" t="s">
        <v>577</v>
      </c>
      <c r="E522" s="626" t="s">
        <v>1319</v>
      </c>
      <c r="F522" s="611" t="s">
        <v>4828</v>
      </c>
      <c r="G522" s="609" t="s">
        <v>4829</v>
      </c>
      <c r="H522" s="609" t="s">
        <v>4830</v>
      </c>
      <c r="I522" s="618" t="s">
        <v>4254</v>
      </c>
      <c r="J522" s="625">
        <v>1666.8</v>
      </c>
      <c r="K522" s="625"/>
      <c r="L522" s="463"/>
    </row>
    <row r="523" spans="1:12" ht="38.25" x14ac:dyDescent="0.25">
      <c r="A523" s="623">
        <v>521</v>
      </c>
      <c r="B523" s="622" t="s">
        <v>3997</v>
      </c>
      <c r="C523" s="609" t="s">
        <v>4831</v>
      </c>
      <c r="D523" s="626" t="s">
        <v>577</v>
      </c>
      <c r="E523" s="626" t="s">
        <v>1319</v>
      </c>
      <c r="F523" s="611" t="s">
        <v>4832</v>
      </c>
      <c r="G523" s="609" t="s">
        <v>4833</v>
      </c>
      <c r="H523" s="609" t="s">
        <v>4834</v>
      </c>
      <c r="I523" s="618" t="s">
        <v>4254</v>
      </c>
      <c r="J523" s="625">
        <v>2400</v>
      </c>
      <c r="K523" s="625"/>
      <c r="L523" s="463"/>
    </row>
    <row r="524" spans="1:12" ht="51" x14ac:dyDescent="0.25">
      <c r="A524" s="623">
        <v>522</v>
      </c>
      <c r="B524" s="622" t="s">
        <v>3997</v>
      </c>
      <c r="C524" s="609" t="s">
        <v>4835</v>
      </c>
      <c r="D524" s="626" t="s">
        <v>577</v>
      </c>
      <c r="E524" s="626" t="s">
        <v>1319</v>
      </c>
      <c r="F524" s="611" t="s">
        <v>4836</v>
      </c>
      <c r="G524" s="609" t="s">
        <v>4285</v>
      </c>
      <c r="H524" s="609" t="s">
        <v>4815</v>
      </c>
      <c r="I524" s="618" t="s">
        <v>4254</v>
      </c>
      <c r="J524" s="625">
        <v>2188</v>
      </c>
      <c r="K524" s="625"/>
      <c r="L524" s="463"/>
    </row>
    <row r="525" spans="1:12" ht="63.75" x14ac:dyDescent="0.25">
      <c r="A525" s="623">
        <v>523</v>
      </c>
      <c r="B525" s="622" t="s">
        <v>3997</v>
      </c>
      <c r="C525" s="609" t="s">
        <v>4837</v>
      </c>
      <c r="D525" s="626" t="s">
        <v>577</v>
      </c>
      <c r="E525" s="626" t="s">
        <v>1319</v>
      </c>
      <c r="F525" s="611" t="s">
        <v>4838</v>
      </c>
      <c r="G525" s="609" t="s">
        <v>4839</v>
      </c>
      <c r="H525" s="609" t="s">
        <v>4840</v>
      </c>
      <c r="I525" s="618" t="s">
        <v>4254</v>
      </c>
      <c r="J525" s="625">
        <v>4945</v>
      </c>
      <c r="K525" s="625"/>
      <c r="L525" s="463"/>
    </row>
    <row r="526" spans="1:12" ht="25.5" x14ac:dyDescent="0.25">
      <c r="A526" s="623">
        <v>524</v>
      </c>
      <c r="B526" s="622" t="s">
        <v>3997</v>
      </c>
      <c r="C526" s="609" t="s">
        <v>4793</v>
      </c>
      <c r="D526" s="626" t="s">
        <v>577</v>
      </c>
      <c r="E526" s="626" t="s">
        <v>1319</v>
      </c>
      <c r="F526" s="611" t="s">
        <v>4841</v>
      </c>
      <c r="G526" s="609" t="s">
        <v>4842</v>
      </c>
      <c r="H526" s="609" t="s">
        <v>4843</v>
      </c>
      <c r="I526" s="618" t="s">
        <v>1495</v>
      </c>
      <c r="J526" s="625">
        <v>2085</v>
      </c>
      <c r="K526" s="625"/>
      <c r="L526" s="463"/>
    </row>
    <row r="527" spans="1:12" x14ac:dyDescent="0.25">
      <c r="A527" s="623">
        <v>525</v>
      </c>
      <c r="B527" s="622" t="s">
        <v>3997</v>
      </c>
      <c r="C527" s="609" t="s">
        <v>4793</v>
      </c>
      <c r="D527" s="626" t="s">
        <v>577</v>
      </c>
      <c r="E527" s="626" t="s">
        <v>1319</v>
      </c>
      <c r="F527" s="611" t="s">
        <v>4844</v>
      </c>
      <c r="G527" s="609" t="s">
        <v>4795</v>
      </c>
      <c r="H527" s="609" t="s">
        <v>4845</v>
      </c>
      <c r="I527" s="618" t="s">
        <v>4254</v>
      </c>
      <c r="J527" s="625">
        <v>525</v>
      </c>
      <c r="K527" s="625"/>
      <c r="L527" s="463"/>
    </row>
    <row r="528" spans="1:12" ht="25.5" x14ac:dyDescent="0.25">
      <c r="A528" s="623">
        <v>526</v>
      </c>
      <c r="B528" s="622" t="s">
        <v>3997</v>
      </c>
      <c r="C528" s="609" t="s">
        <v>4793</v>
      </c>
      <c r="D528" s="626" t="s">
        <v>577</v>
      </c>
      <c r="E528" s="626" t="s">
        <v>1319</v>
      </c>
      <c r="F528" s="611" t="s">
        <v>4846</v>
      </c>
      <c r="G528" s="609" t="s">
        <v>4847</v>
      </c>
      <c r="H528" s="609" t="s">
        <v>4848</v>
      </c>
      <c r="I528" s="618" t="s">
        <v>4254</v>
      </c>
      <c r="J528" s="625">
        <v>3400</v>
      </c>
      <c r="K528" s="625"/>
      <c r="L528" s="463"/>
    </row>
    <row r="529" spans="1:12" ht="90" x14ac:dyDescent="0.25">
      <c r="A529" s="623">
        <v>527</v>
      </c>
      <c r="B529" s="622" t="s">
        <v>3997</v>
      </c>
      <c r="C529" s="609" t="s">
        <v>4849</v>
      </c>
      <c r="D529" s="626" t="s">
        <v>1318</v>
      </c>
      <c r="E529" s="626" t="s">
        <v>302</v>
      </c>
      <c r="F529" s="611" t="s">
        <v>4850</v>
      </c>
      <c r="G529" s="609" t="s">
        <v>4260</v>
      </c>
      <c r="H529" s="609" t="s">
        <v>4851</v>
      </c>
      <c r="I529" s="618" t="s">
        <v>1486</v>
      </c>
      <c r="J529" s="625">
        <v>0</v>
      </c>
      <c r="K529" s="625"/>
      <c r="L529" s="615" t="s">
        <v>5028</v>
      </c>
    </row>
    <row r="530" spans="1:12" ht="76.5" x14ac:dyDescent="0.25">
      <c r="A530" s="623">
        <v>528</v>
      </c>
      <c r="B530" s="622" t="s">
        <v>3997</v>
      </c>
      <c r="C530" s="609" t="s">
        <v>5428</v>
      </c>
      <c r="D530" s="626" t="s">
        <v>301</v>
      </c>
      <c r="E530" s="626" t="s">
        <v>302</v>
      </c>
      <c r="F530" s="611" t="s">
        <v>4852</v>
      </c>
      <c r="G530" s="609" t="s">
        <v>4853</v>
      </c>
      <c r="H530" s="609" t="s">
        <v>4854</v>
      </c>
      <c r="I530" s="618" t="s">
        <v>4254</v>
      </c>
      <c r="J530" s="625">
        <v>1015</v>
      </c>
      <c r="K530" s="625"/>
      <c r="L530" s="463"/>
    </row>
    <row r="531" spans="1:12" ht="38.25" x14ac:dyDescent="0.25">
      <c r="A531" s="623">
        <v>529</v>
      </c>
      <c r="B531" s="622" t="s">
        <v>3997</v>
      </c>
      <c r="C531" s="609" t="s">
        <v>5428</v>
      </c>
      <c r="D531" s="626" t="s">
        <v>301</v>
      </c>
      <c r="E531" s="626" t="s">
        <v>302</v>
      </c>
      <c r="F531" s="611" t="s">
        <v>4855</v>
      </c>
      <c r="G531" s="609" t="s">
        <v>4856</v>
      </c>
      <c r="H531" s="609" t="s">
        <v>4857</v>
      </c>
      <c r="I531" s="618" t="s">
        <v>4254</v>
      </c>
      <c r="J531" s="625">
        <v>508</v>
      </c>
      <c r="K531" s="625"/>
      <c r="L531" s="463"/>
    </row>
    <row r="532" spans="1:12" ht="38.25" x14ac:dyDescent="0.25">
      <c r="A532" s="623">
        <v>530</v>
      </c>
      <c r="B532" s="622" t="s">
        <v>3997</v>
      </c>
      <c r="C532" s="609" t="s">
        <v>5428</v>
      </c>
      <c r="D532" s="626" t="s">
        <v>301</v>
      </c>
      <c r="E532" s="626" t="s">
        <v>302</v>
      </c>
      <c r="F532" s="611" t="s">
        <v>4858</v>
      </c>
      <c r="G532" s="609" t="s">
        <v>4856</v>
      </c>
      <c r="H532" s="609" t="s">
        <v>4857</v>
      </c>
      <c r="I532" s="618" t="s">
        <v>4254</v>
      </c>
      <c r="J532" s="625">
        <v>1015</v>
      </c>
      <c r="K532" s="625"/>
      <c r="L532" s="463"/>
    </row>
    <row r="533" spans="1:12" ht="51" x14ac:dyDescent="0.25">
      <c r="A533" s="623">
        <v>531</v>
      </c>
      <c r="B533" s="622" t="s">
        <v>3997</v>
      </c>
      <c r="C533" s="609" t="s">
        <v>5428</v>
      </c>
      <c r="D533" s="626" t="s">
        <v>301</v>
      </c>
      <c r="E533" s="626" t="s">
        <v>302</v>
      </c>
      <c r="F533" s="611" t="s">
        <v>4859</v>
      </c>
      <c r="G533" s="609" t="s">
        <v>4860</v>
      </c>
      <c r="H533" s="609" t="s">
        <v>4861</v>
      </c>
      <c r="I533" s="618" t="s">
        <v>4254</v>
      </c>
      <c r="J533" s="625">
        <v>1015</v>
      </c>
      <c r="K533" s="625"/>
      <c r="L533" s="463"/>
    </row>
    <row r="534" spans="1:12" ht="51" x14ac:dyDescent="0.25">
      <c r="A534" s="623">
        <v>532</v>
      </c>
      <c r="B534" s="622" t="s">
        <v>3997</v>
      </c>
      <c r="C534" s="609" t="s">
        <v>5428</v>
      </c>
      <c r="D534" s="626" t="s">
        <v>301</v>
      </c>
      <c r="E534" s="626" t="s">
        <v>302</v>
      </c>
      <c r="F534" s="611" t="s">
        <v>4859</v>
      </c>
      <c r="G534" s="609" t="s">
        <v>4862</v>
      </c>
      <c r="H534" s="609" t="s">
        <v>4861</v>
      </c>
      <c r="I534" s="618" t="s">
        <v>4254</v>
      </c>
      <c r="J534" s="625">
        <v>1015</v>
      </c>
      <c r="K534" s="625"/>
      <c r="L534" s="463"/>
    </row>
    <row r="535" spans="1:12" ht="51" x14ac:dyDescent="0.25">
      <c r="A535" s="623">
        <v>533</v>
      </c>
      <c r="B535" s="622" t="s">
        <v>3997</v>
      </c>
      <c r="C535" s="609" t="s">
        <v>5428</v>
      </c>
      <c r="D535" s="626" t="s">
        <v>301</v>
      </c>
      <c r="E535" s="626" t="s">
        <v>302</v>
      </c>
      <c r="F535" s="611" t="s">
        <v>4859</v>
      </c>
      <c r="G535" s="609" t="s">
        <v>4863</v>
      </c>
      <c r="H535" s="609" t="s">
        <v>4861</v>
      </c>
      <c r="I535" s="618" t="s">
        <v>4254</v>
      </c>
      <c r="J535" s="625">
        <v>1015</v>
      </c>
      <c r="K535" s="625"/>
      <c r="L535" s="463"/>
    </row>
    <row r="536" spans="1:12" ht="38.25" x14ac:dyDescent="0.25">
      <c r="A536" s="623">
        <v>534</v>
      </c>
      <c r="B536" s="622" t="s">
        <v>3997</v>
      </c>
      <c r="C536" s="609" t="s">
        <v>5428</v>
      </c>
      <c r="D536" s="626" t="s">
        <v>301</v>
      </c>
      <c r="E536" s="626" t="s">
        <v>302</v>
      </c>
      <c r="F536" s="611" t="s">
        <v>4864</v>
      </c>
      <c r="G536" s="609" t="s">
        <v>4865</v>
      </c>
      <c r="H536" s="609"/>
      <c r="I536" s="618" t="s">
        <v>4254</v>
      </c>
      <c r="J536" s="625">
        <v>508</v>
      </c>
      <c r="K536" s="625"/>
      <c r="L536" s="463"/>
    </row>
    <row r="537" spans="1:12" ht="76.5" x14ac:dyDescent="0.25">
      <c r="A537" s="623">
        <v>535</v>
      </c>
      <c r="B537" s="622" t="s">
        <v>3997</v>
      </c>
      <c r="C537" s="609" t="s">
        <v>5428</v>
      </c>
      <c r="D537" s="626" t="s">
        <v>301</v>
      </c>
      <c r="E537" s="626" t="s">
        <v>302</v>
      </c>
      <c r="F537" s="611" t="s">
        <v>4866</v>
      </c>
      <c r="G537" s="609" t="s">
        <v>4867</v>
      </c>
      <c r="H537" s="609" t="s">
        <v>4854</v>
      </c>
      <c r="I537" s="618" t="s">
        <v>4254</v>
      </c>
      <c r="J537" s="625">
        <v>1015</v>
      </c>
      <c r="K537" s="625"/>
      <c r="L537" s="463"/>
    </row>
    <row r="538" spans="1:12" ht="76.5" x14ac:dyDescent="0.25">
      <c r="A538" s="623">
        <v>536</v>
      </c>
      <c r="B538" s="622" t="s">
        <v>3997</v>
      </c>
      <c r="C538" s="609" t="s">
        <v>5428</v>
      </c>
      <c r="D538" s="626" t="s">
        <v>301</v>
      </c>
      <c r="E538" s="626" t="s">
        <v>302</v>
      </c>
      <c r="F538" s="611" t="s">
        <v>4866</v>
      </c>
      <c r="G538" s="609" t="s">
        <v>4868</v>
      </c>
      <c r="H538" s="609" t="s">
        <v>4854</v>
      </c>
      <c r="I538" s="618" t="s">
        <v>4254</v>
      </c>
      <c r="J538" s="625">
        <v>1015</v>
      </c>
      <c r="K538" s="625"/>
      <c r="L538" s="463"/>
    </row>
    <row r="539" spans="1:12" ht="76.5" x14ac:dyDescent="0.25">
      <c r="A539" s="623">
        <v>537</v>
      </c>
      <c r="B539" s="622" t="s">
        <v>3997</v>
      </c>
      <c r="C539" s="609" t="s">
        <v>5428</v>
      </c>
      <c r="D539" s="626" t="s">
        <v>301</v>
      </c>
      <c r="E539" s="626" t="s">
        <v>302</v>
      </c>
      <c r="F539" s="611" t="s">
        <v>4869</v>
      </c>
      <c r="G539" s="609" t="s">
        <v>4870</v>
      </c>
      <c r="H539" s="609" t="s">
        <v>4854</v>
      </c>
      <c r="I539" s="618" t="s">
        <v>4254</v>
      </c>
      <c r="J539" s="625">
        <v>1015</v>
      </c>
      <c r="K539" s="625"/>
      <c r="L539" s="463"/>
    </row>
    <row r="540" spans="1:12" ht="76.5" x14ac:dyDescent="0.25">
      <c r="A540" s="623">
        <v>538</v>
      </c>
      <c r="B540" s="622" t="s">
        <v>3997</v>
      </c>
      <c r="C540" s="609" t="s">
        <v>5428</v>
      </c>
      <c r="D540" s="626" t="s">
        <v>301</v>
      </c>
      <c r="E540" s="626" t="s">
        <v>302</v>
      </c>
      <c r="F540" s="611" t="s">
        <v>4871</v>
      </c>
      <c r="G540" s="609" t="s">
        <v>4872</v>
      </c>
      <c r="H540" s="609" t="s">
        <v>4873</v>
      </c>
      <c r="I540" s="618" t="s">
        <v>4254</v>
      </c>
      <c r="J540" s="625">
        <v>508</v>
      </c>
      <c r="K540" s="625"/>
      <c r="L540" s="463"/>
    </row>
    <row r="541" spans="1:12" ht="38.25" x14ac:dyDescent="0.25">
      <c r="A541" s="623">
        <v>539</v>
      </c>
      <c r="B541" s="622" t="s">
        <v>3997</v>
      </c>
      <c r="C541" s="609" t="s">
        <v>5428</v>
      </c>
      <c r="D541" s="626" t="s">
        <v>301</v>
      </c>
      <c r="E541" s="626" t="s">
        <v>302</v>
      </c>
      <c r="F541" s="611" t="s">
        <v>4874</v>
      </c>
      <c r="G541" s="609" t="s">
        <v>4875</v>
      </c>
      <c r="H541" s="609" t="s">
        <v>4857</v>
      </c>
      <c r="I541" s="618" t="s">
        <v>4254</v>
      </c>
      <c r="J541" s="625">
        <v>508</v>
      </c>
      <c r="K541" s="625"/>
      <c r="L541" s="463"/>
    </row>
    <row r="542" spans="1:12" ht="38.25" x14ac:dyDescent="0.25">
      <c r="A542" s="623">
        <v>540</v>
      </c>
      <c r="B542" s="622" t="s">
        <v>3997</v>
      </c>
      <c r="C542" s="609" t="s">
        <v>5428</v>
      </c>
      <c r="D542" s="626" t="s">
        <v>301</v>
      </c>
      <c r="E542" s="626" t="s">
        <v>302</v>
      </c>
      <c r="F542" s="611" t="s">
        <v>4876</v>
      </c>
      <c r="G542" s="609" t="s">
        <v>4877</v>
      </c>
      <c r="H542" s="609"/>
      <c r="I542" s="618" t="s">
        <v>4254</v>
      </c>
      <c r="J542" s="625">
        <v>1015</v>
      </c>
      <c r="K542" s="625"/>
      <c r="L542" s="463"/>
    </row>
    <row r="543" spans="1:12" ht="51" x14ac:dyDescent="0.25">
      <c r="A543" s="623">
        <v>541</v>
      </c>
      <c r="B543" s="622" t="s">
        <v>3997</v>
      </c>
      <c r="C543" s="609" t="s">
        <v>5428</v>
      </c>
      <c r="D543" s="626" t="s">
        <v>301</v>
      </c>
      <c r="E543" s="626" t="s">
        <v>302</v>
      </c>
      <c r="F543" s="611" t="s">
        <v>4859</v>
      </c>
      <c r="G543" s="609" t="s">
        <v>4878</v>
      </c>
      <c r="H543" s="609" t="s">
        <v>4861</v>
      </c>
      <c r="I543" s="618" t="s">
        <v>4254</v>
      </c>
      <c r="J543" s="625">
        <v>400</v>
      </c>
      <c r="K543" s="625"/>
      <c r="L543" s="463"/>
    </row>
    <row r="544" spans="1:12" ht="38.25" x14ac:dyDescent="0.25">
      <c r="A544" s="623">
        <v>542</v>
      </c>
      <c r="B544" s="622" t="s">
        <v>3997</v>
      </c>
      <c r="C544" s="609" t="s">
        <v>5428</v>
      </c>
      <c r="D544" s="626" t="s">
        <v>301</v>
      </c>
      <c r="E544" s="626" t="s">
        <v>302</v>
      </c>
      <c r="F544" s="611" t="s">
        <v>4879</v>
      </c>
      <c r="G544" s="609" t="s">
        <v>4880</v>
      </c>
      <c r="H544" s="609" t="s">
        <v>4857</v>
      </c>
      <c r="I544" s="618" t="s">
        <v>4254</v>
      </c>
      <c r="J544" s="625">
        <v>1015</v>
      </c>
      <c r="K544" s="625"/>
      <c r="L544" s="463"/>
    </row>
    <row r="545" spans="1:12" ht="38.25" x14ac:dyDescent="0.25">
      <c r="A545" s="623">
        <v>543</v>
      </c>
      <c r="B545" s="622" t="s">
        <v>3997</v>
      </c>
      <c r="C545" s="609" t="s">
        <v>5428</v>
      </c>
      <c r="D545" s="626" t="s">
        <v>301</v>
      </c>
      <c r="E545" s="626" t="s">
        <v>302</v>
      </c>
      <c r="F545" s="611" t="s">
        <v>4882</v>
      </c>
      <c r="G545" s="609" t="s">
        <v>4880</v>
      </c>
      <c r="H545" s="609" t="s">
        <v>4881</v>
      </c>
      <c r="I545" s="618" t="s">
        <v>4254</v>
      </c>
      <c r="J545" s="625">
        <v>508</v>
      </c>
      <c r="K545" s="625"/>
      <c r="L545" s="463"/>
    </row>
    <row r="546" spans="1:12" ht="38.25" x14ac:dyDescent="0.25">
      <c r="A546" s="623">
        <v>544</v>
      </c>
      <c r="B546" s="622" t="s">
        <v>3997</v>
      </c>
      <c r="C546" s="609" t="s">
        <v>5428</v>
      </c>
      <c r="D546" s="626" t="s">
        <v>301</v>
      </c>
      <c r="E546" s="626" t="s">
        <v>302</v>
      </c>
      <c r="F546" s="611" t="s">
        <v>4883</v>
      </c>
      <c r="G546" s="609" t="s">
        <v>4884</v>
      </c>
      <c r="H546" s="609" t="s">
        <v>4885</v>
      </c>
      <c r="I546" s="618" t="s">
        <v>4254</v>
      </c>
      <c r="J546" s="625">
        <v>508</v>
      </c>
      <c r="K546" s="625"/>
      <c r="L546" s="463"/>
    </row>
    <row r="547" spans="1:12" ht="38.25" x14ac:dyDescent="0.25">
      <c r="A547" s="623">
        <v>545</v>
      </c>
      <c r="B547" s="622" t="s">
        <v>3997</v>
      </c>
      <c r="C547" s="609" t="s">
        <v>5428</v>
      </c>
      <c r="D547" s="626" t="s">
        <v>301</v>
      </c>
      <c r="E547" s="626" t="s">
        <v>302</v>
      </c>
      <c r="F547" s="611" t="s">
        <v>4886</v>
      </c>
      <c r="G547" s="609" t="s">
        <v>4887</v>
      </c>
      <c r="H547" s="609" t="s">
        <v>4885</v>
      </c>
      <c r="I547" s="618" t="s">
        <v>4254</v>
      </c>
      <c r="J547" s="625">
        <v>508</v>
      </c>
      <c r="K547" s="625"/>
      <c r="L547" s="463"/>
    </row>
    <row r="548" spans="1:12" ht="38.25" x14ac:dyDescent="0.25">
      <c r="A548" s="623">
        <v>546</v>
      </c>
      <c r="B548" s="622" t="s">
        <v>3997</v>
      </c>
      <c r="C548" s="609" t="s">
        <v>5428</v>
      </c>
      <c r="D548" s="626" t="s">
        <v>301</v>
      </c>
      <c r="E548" s="626" t="s">
        <v>302</v>
      </c>
      <c r="F548" s="611" t="s">
        <v>4888</v>
      </c>
      <c r="G548" s="609" t="s">
        <v>4889</v>
      </c>
      <c r="H548" s="609" t="s">
        <v>4885</v>
      </c>
      <c r="I548" s="618" t="s">
        <v>4254</v>
      </c>
      <c r="J548" s="625">
        <v>508</v>
      </c>
      <c r="K548" s="625"/>
      <c r="L548" s="463"/>
    </row>
    <row r="549" spans="1:12" ht="38.25" x14ac:dyDescent="0.25">
      <c r="A549" s="623">
        <v>547</v>
      </c>
      <c r="B549" s="622" t="s">
        <v>3997</v>
      </c>
      <c r="C549" s="609" t="s">
        <v>5428</v>
      </c>
      <c r="D549" s="626" t="s">
        <v>301</v>
      </c>
      <c r="E549" s="626" t="s">
        <v>302</v>
      </c>
      <c r="F549" s="611" t="s">
        <v>4890</v>
      </c>
      <c r="G549" s="609" t="s">
        <v>4891</v>
      </c>
      <c r="H549" s="609" t="s">
        <v>4885</v>
      </c>
      <c r="I549" s="618" t="s">
        <v>4254</v>
      </c>
      <c r="J549" s="625">
        <v>1015</v>
      </c>
      <c r="K549" s="625"/>
      <c r="L549" s="463"/>
    </row>
    <row r="550" spans="1:12" ht="38.25" x14ac:dyDescent="0.25">
      <c r="A550" s="623">
        <v>548</v>
      </c>
      <c r="B550" s="622" t="s">
        <v>3997</v>
      </c>
      <c r="C550" s="609" t="s">
        <v>5428</v>
      </c>
      <c r="D550" s="626" t="s">
        <v>301</v>
      </c>
      <c r="E550" s="626" t="s">
        <v>302</v>
      </c>
      <c r="F550" s="611" t="s">
        <v>4892</v>
      </c>
      <c r="G550" s="609" t="s">
        <v>4893</v>
      </c>
      <c r="H550" s="609" t="s">
        <v>4885</v>
      </c>
      <c r="I550" s="618" t="s">
        <v>4254</v>
      </c>
      <c r="J550" s="625">
        <v>508</v>
      </c>
      <c r="K550" s="625"/>
      <c r="L550" s="463"/>
    </row>
    <row r="551" spans="1:12" ht="38.25" x14ac:dyDescent="0.25">
      <c r="A551" s="623">
        <v>549</v>
      </c>
      <c r="B551" s="622" t="s">
        <v>3997</v>
      </c>
      <c r="C551" s="609" t="s">
        <v>5428</v>
      </c>
      <c r="D551" s="626" t="s">
        <v>301</v>
      </c>
      <c r="E551" s="626" t="s">
        <v>302</v>
      </c>
      <c r="F551" s="611" t="s">
        <v>4894</v>
      </c>
      <c r="G551" s="609" t="s">
        <v>4895</v>
      </c>
      <c r="H551" s="609" t="s">
        <v>4896</v>
      </c>
      <c r="I551" s="618" t="s">
        <v>4254</v>
      </c>
      <c r="J551" s="625">
        <v>1015</v>
      </c>
      <c r="K551" s="625"/>
      <c r="L551" s="463"/>
    </row>
    <row r="552" spans="1:12" ht="38.25" x14ac:dyDescent="0.25">
      <c r="A552" s="623">
        <v>550</v>
      </c>
      <c r="B552" s="622" t="s">
        <v>3997</v>
      </c>
      <c r="C552" s="609" t="s">
        <v>5428</v>
      </c>
      <c r="D552" s="626" t="s">
        <v>301</v>
      </c>
      <c r="E552" s="626" t="s">
        <v>302</v>
      </c>
      <c r="F552" s="611" t="s">
        <v>4897</v>
      </c>
      <c r="G552" s="609" t="s">
        <v>4898</v>
      </c>
      <c r="H552" s="609" t="s">
        <v>4857</v>
      </c>
      <c r="I552" s="618" t="s">
        <v>4254</v>
      </c>
      <c r="J552" s="625">
        <v>508</v>
      </c>
      <c r="K552" s="625"/>
      <c r="L552" s="463"/>
    </row>
    <row r="553" spans="1:12" ht="38.25" x14ac:dyDescent="0.25">
      <c r="A553" s="623">
        <v>551</v>
      </c>
      <c r="B553" s="622" t="s">
        <v>3997</v>
      </c>
      <c r="C553" s="609" t="s">
        <v>5428</v>
      </c>
      <c r="D553" s="626" t="s">
        <v>301</v>
      </c>
      <c r="E553" s="626" t="s">
        <v>302</v>
      </c>
      <c r="F553" s="611" t="s">
        <v>4882</v>
      </c>
      <c r="G553" s="609" t="s">
        <v>4899</v>
      </c>
      <c r="H553" s="609" t="s">
        <v>4881</v>
      </c>
      <c r="I553" s="618" t="s">
        <v>4254</v>
      </c>
      <c r="J553" s="625">
        <v>508</v>
      </c>
      <c r="K553" s="625"/>
      <c r="L553" s="463"/>
    </row>
    <row r="554" spans="1:12" ht="38.25" x14ac:dyDescent="0.25">
      <c r="A554" s="623">
        <v>552</v>
      </c>
      <c r="B554" s="622" t="s">
        <v>3997</v>
      </c>
      <c r="C554" s="609" t="s">
        <v>5428</v>
      </c>
      <c r="D554" s="626" t="s">
        <v>301</v>
      </c>
      <c r="E554" s="626" t="s">
        <v>302</v>
      </c>
      <c r="F554" s="611" t="s">
        <v>4900</v>
      </c>
      <c r="G554" s="609" t="s">
        <v>4901</v>
      </c>
      <c r="H554" s="609" t="s">
        <v>4885</v>
      </c>
      <c r="I554" s="618" t="s">
        <v>4254</v>
      </c>
      <c r="J554" s="625">
        <v>1015</v>
      </c>
      <c r="K554" s="625"/>
      <c r="L554" s="463"/>
    </row>
    <row r="555" spans="1:12" ht="51" x14ac:dyDescent="0.25">
      <c r="A555" s="623">
        <v>553</v>
      </c>
      <c r="B555" s="622" t="s">
        <v>3997</v>
      </c>
      <c r="C555" s="609" t="s">
        <v>5428</v>
      </c>
      <c r="D555" s="626" t="s">
        <v>301</v>
      </c>
      <c r="E555" s="626" t="s">
        <v>302</v>
      </c>
      <c r="F555" s="611" t="s">
        <v>4859</v>
      </c>
      <c r="G555" s="609" t="s">
        <v>4902</v>
      </c>
      <c r="H555" s="609" t="s">
        <v>4861</v>
      </c>
      <c r="I555" s="618" t="s">
        <v>4254</v>
      </c>
      <c r="J555" s="625">
        <v>1015</v>
      </c>
      <c r="K555" s="625"/>
      <c r="L555" s="463"/>
    </row>
    <row r="556" spans="1:12" ht="51" x14ac:dyDescent="0.25">
      <c r="A556" s="623">
        <v>554</v>
      </c>
      <c r="B556" s="622" t="s">
        <v>3997</v>
      </c>
      <c r="C556" s="609" t="s">
        <v>5428</v>
      </c>
      <c r="D556" s="626" t="s">
        <v>301</v>
      </c>
      <c r="E556" s="626" t="s">
        <v>302</v>
      </c>
      <c r="F556" s="611" t="s">
        <v>4859</v>
      </c>
      <c r="G556" s="609" t="s">
        <v>4903</v>
      </c>
      <c r="H556" s="609" t="s">
        <v>4861</v>
      </c>
      <c r="I556" s="618" t="s">
        <v>4254</v>
      </c>
      <c r="J556" s="625">
        <v>1015</v>
      </c>
      <c r="K556" s="625"/>
      <c r="L556" s="463"/>
    </row>
    <row r="557" spans="1:12" ht="38.25" x14ac:dyDescent="0.25">
      <c r="A557" s="623">
        <v>555</v>
      </c>
      <c r="B557" s="622" t="s">
        <v>3997</v>
      </c>
      <c r="C557" s="609" t="s">
        <v>5428</v>
      </c>
      <c r="D557" s="626" t="s">
        <v>301</v>
      </c>
      <c r="E557" s="626" t="s">
        <v>302</v>
      </c>
      <c r="F557" s="611" t="s">
        <v>4855</v>
      </c>
      <c r="G557" s="609" t="s">
        <v>4904</v>
      </c>
      <c r="H557" s="609" t="s">
        <v>4857</v>
      </c>
      <c r="I557" s="618" t="s">
        <v>4254</v>
      </c>
      <c r="J557" s="625">
        <v>1015</v>
      </c>
      <c r="K557" s="625"/>
      <c r="L557" s="463"/>
    </row>
    <row r="558" spans="1:12" ht="51" x14ac:dyDescent="0.25">
      <c r="A558" s="623">
        <v>556</v>
      </c>
      <c r="B558" s="622" t="s">
        <v>3997</v>
      </c>
      <c r="C558" s="609" t="s">
        <v>5428</v>
      </c>
      <c r="D558" s="626" t="s">
        <v>301</v>
      </c>
      <c r="E558" s="626" t="s">
        <v>302</v>
      </c>
      <c r="F558" s="611" t="s">
        <v>4859</v>
      </c>
      <c r="G558" s="609" t="s">
        <v>4905</v>
      </c>
      <c r="H558" s="609" t="s">
        <v>4861</v>
      </c>
      <c r="I558" s="618" t="s">
        <v>4254</v>
      </c>
      <c r="J558" s="625">
        <v>1015</v>
      </c>
      <c r="K558" s="625"/>
      <c r="L558" s="463"/>
    </row>
    <row r="559" spans="1:12" ht="51" x14ac:dyDescent="0.25">
      <c r="A559" s="623">
        <v>557</v>
      </c>
      <c r="B559" s="622" t="s">
        <v>3997</v>
      </c>
      <c r="C559" s="609" t="s">
        <v>5428</v>
      </c>
      <c r="D559" s="626" t="s">
        <v>301</v>
      </c>
      <c r="E559" s="626" t="s">
        <v>302</v>
      </c>
      <c r="F559" s="611" t="s">
        <v>4859</v>
      </c>
      <c r="G559" s="609" t="s">
        <v>4906</v>
      </c>
      <c r="H559" s="609" t="s">
        <v>4861</v>
      </c>
      <c r="I559" s="618" t="s">
        <v>4254</v>
      </c>
      <c r="J559" s="625">
        <v>1015</v>
      </c>
      <c r="K559" s="625"/>
      <c r="L559" s="463"/>
    </row>
    <row r="560" spans="1:12" ht="51" x14ac:dyDescent="0.25">
      <c r="A560" s="623">
        <v>558</v>
      </c>
      <c r="B560" s="622" t="s">
        <v>3997</v>
      </c>
      <c r="C560" s="609" t="s">
        <v>5428</v>
      </c>
      <c r="D560" s="626" t="s">
        <v>301</v>
      </c>
      <c r="E560" s="626" t="s">
        <v>302</v>
      </c>
      <c r="F560" s="611" t="s">
        <v>4859</v>
      </c>
      <c r="G560" s="609" t="s">
        <v>4907</v>
      </c>
      <c r="H560" s="609" t="s">
        <v>4861</v>
      </c>
      <c r="I560" s="618" t="s">
        <v>4254</v>
      </c>
      <c r="J560" s="625">
        <v>1015</v>
      </c>
      <c r="K560" s="625"/>
      <c r="L560" s="463"/>
    </row>
    <row r="561" spans="1:12" ht="51" x14ac:dyDescent="0.25">
      <c r="A561" s="623">
        <v>559</v>
      </c>
      <c r="B561" s="622" t="s">
        <v>3997</v>
      </c>
      <c r="C561" s="609" t="s">
        <v>5428</v>
      </c>
      <c r="D561" s="626" t="s">
        <v>301</v>
      </c>
      <c r="E561" s="626" t="s">
        <v>302</v>
      </c>
      <c r="F561" s="611" t="s">
        <v>4859</v>
      </c>
      <c r="G561" s="609" t="s">
        <v>4908</v>
      </c>
      <c r="H561" s="609" t="s">
        <v>4861</v>
      </c>
      <c r="I561" s="618" t="s">
        <v>4254</v>
      </c>
      <c r="J561" s="625">
        <v>1015</v>
      </c>
      <c r="K561" s="625"/>
      <c r="L561" s="463"/>
    </row>
    <row r="562" spans="1:12" ht="38.25" x14ac:dyDescent="0.25">
      <c r="A562" s="623">
        <v>560</v>
      </c>
      <c r="B562" s="622" t="s">
        <v>3997</v>
      </c>
      <c r="C562" s="609" t="s">
        <v>5428</v>
      </c>
      <c r="D562" s="626" t="s">
        <v>301</v>
      </c>
      <c r="E562" s="626" t="s">
        <v>302</v>
      </c>
      <c r="F562" s="611" t="s">
        <v>4909</v>
      </c>
      <c r="G562" s="609" t="s">
        <v>4910</v>
      </c>
      <c r="H562" s="609" t="s">
        <v>4911</v>
      </c>
      <c r="I562" s="618" t="s">
        <v>4254</v>
      </c>
      <c r="J562" s="625">
        <v>1015</v>
      </c>
      <c r="K562" s="625"/>
      <c r="L562" s="463"/>
    </row>
    <row r="563" spans="1:12" ht="38.25" x14ac:dyDescent="0.25">
      <c r="A563" s="623">
        <v>561</v>
      </c>
      <c r="B563" s="622" t="s">
        <v>3997</v>
      </c>
      <c r="C563" s="609" t="s">
        <v>5428</v>
      </c>
      <c r="D563" s="626" t="s">
        <v>301</v>
      </c>
      <c r="E563" s="626" t="s">
        <v>302</v>
      </c>
      <c r="F563" s="611" t="s">
        <v>4912</v>
      </c>
      <c r="G563" s="609" t="s">
        <v>4913</v>
      </c>
      <c r="H563" s="609" t="s">
        <v>4885</v>
      </c>
      <c r="I563" s="618" t="s">
        <v>4254</v>
      </c>
      <c r="J563" s="625">
        <v>1015</v>
      </c>
      <c r="K563" s="625"/>
      <c r="L563" s="463"/>
    </row>
    <row r="564" spans="1:12" ht="38.25" x14ac:dyDescent="0.25">
      <c r="A564" s="623">
        <v>562</v>
      </c>
      <c r="B564" s="622" t="s">
        <v>3997</v>
      </c>
      <c r="C564" s="609" t="s">
        <v>5428</v>
      </c>
      <c r="D564" s="626" t="s">
        <v>301</v>
      </c>
      <c r="E564" s="626" t="s">
        <v>302</v>
      </c>
      <c r="F564" s="611" t="s">
        <v>4912</v>
      </c>
      <c r="G564" s="609" t="s">
        <v>4913</v>
      </c>
      <c r="H564" s="609" t="s">
        <v>4885</v>
      </c>
      <c r="I564" s="618" t="s">
        <v>4254</v>
      </c>
      <c r="J564" s="625">
        <v>762</v>
      </c>
      <c r="K564" s="625"/>
      <c r="L564" s="463"/>
    </row>
    <row r="565" spans="1:12" ht="51" x14ac:dyDescent="0.25">
      <c r="A565" s="623">
        <v>563</v>
      </c>
      <c r="B565" s="622" t="s">
        <v>3997</v>
      </c>
      <c r="C565" s="609" t="s">
        <v>4914</v>
      </c>
      <c r="D565" s="626" t="s">
        <v>301</v>
      </c>
      <c r="E565" s="626" t="s">
        <v>302</v>
      </c>
      <c r="F565" s="611" t="s">
        <v>4915</v>
      </c>
      <c r="G565" s="609" t="s">
        <v>4916</v>
      </c>
      <c r="H565" s="609" t="s">
        <v>4917</v>
      </c>
      <c r="I565" s="618" t="s">
        <v>4254</v>
      </c>
      <c r="J565" s="625">
        <v>2030</v>
      </c>
      <c r="K565" s="625"/>
      <c r="L565" s="463"/>
    </row>
    <row r="566" spans="1:12" ht="51" x14ac:dyDescent="0.25">
      <c r="A566" s="623">
        <v>564</v>
      </c>
      <c r="B566" s="622" t="s">
        <v>3997</v>
      </c>
      <c r="C566" s="609" t="s">
        <v>4914</v>
      </c>
      <c r="D566" s="626" t="s">
        <v>301</v>
      </c>
      <c r="E566" s="626" t="s">
        <v>302</v>
      </c>
      <c r="F566" s="611" t="s">
        <v>4915</v>
      </c>
      <c r="G566" s="609" t="s">
        <v>4918</v>
      </c>
      <c r="H566" s="609" t="s">
        <v>4917</v>
      </c>
      <c r="I566" s="618" t="s">
        <v>4254</v>
      </c>
      <c r="J566" s="625">
        <v>2030</v>
      </c>
      <c r="K566" s="625"/>
      <c r="L566" s="463"/>
    </row>
    <row r="567" spans="1:12" ht="38.25" x14ac:dyDescent="0.25">
      <c r="A567" s="623">
        <v>565</v>
      </c>
      <c r="B567" s="622" t="s">
        <v>3997</v>
      </c>
      <c r="C567" s="609" t="s">
        <v>5428</v>
      </c>
      <c r="D567" s="626" t="s">
        <v>301</v>
      </c>
      <c r="E567" s="626" t="s">
        <v>302</v>
      </c>
      <c r="F567" s="611" t="s">
        <v>4919</v>
      </c>
      <c r="G567" s="609" t="s">
        <v>4920</v>
      </c>
      <c r="H567" s="609" t="s">
        <v>4921</v>
      </c>
      <c r="I567" s="618" t="s">
        <v>4254</v>
      </c>
      <c r="J567" s="625">
        <v>1015</v>
      </c>
      <c r="K567" s="625"/>
      <c r="L567" s="463"/>
    </row>
    <row r="568" spans="1:12" ht="38.25" x14ac:dyDescent="0.25">
      <c r="A568" s="623">
        <v>566</v>
      </c>
      <c r="B568" s="622" t="s">
        <v>3997</v>
      </c>
      <c r="C568" s="609" t="s">
        <v>5428</v>
      </c>
      <c r="D568" s="626" t="s">
        <v>301</v>
      </c>
      <c r="E568" s="626" t="s">
        <v>302</v>
      </c>
      <c r="F568" s="611" t="s">
        <v>4922</v>
      </c>
      <c r="G568" s="609" t="s">
        <v>4923</v>
      </c>
      <c r="H568" s="609" t="s">
        <v>4881</v>
      </c>
      <c r="I568" s="618" t="s">
        <v>4254</v>
      </c>
      <c r="J568" s="625">
        <v>1015</v>
      </c>
      <c r="K568" s="625"/>
      <c r="L568" s="463"/>
    </row>
    <row r="569" spans="1:12" ht="38.25" x14ac:dyDescent="0.25">
      <c r="A569" s="623">
        <v>567</v>
      </c>
      <c r="B569" s="622" t="s">
        <v>3997</v>
      </c>
      <c r="C569" s="609" t="s">
        <v>5428</v>
      </c>
      <c r="D569" s="626" t="s">
        <v>301</v>
      </c>
      <c r="E569" s="626" t="s">
        <v>302</v>
      </c>
      <c r="F569" s="611" t="s">
        <v>4924</v>
      </c>
      <c r="G569" s="609" t="s">
        <v>4925</v>
      </c>
      <c r="H569" s="609" t="s">
        <v>4881</v>
      </c>
      <c r="I569" s="618" t="s">
        <v>4254</v>
      </c>
      <c r="J569" s="625">
        <v>1015</v>
      </c>
      <c r="K569" s="625"/>
      <c r="L569" s="463"/>
    </row>
    <row r="570" spans="1:12" ht="38.25" x14ac:dyDescent="0.25">
      <c r="A570" s="623">
        <v>568</v>
      </c>
      <c r="B570" s="622" t="s">
        <v>3997</v>
      </c>
      <c r="C570" s="609" t="s">
        <v>5428</v>
      </c>
      <c r="D570" s="626" t="s">
        <v>301</v>
      </c>
      <c r="E570" s="626" t="s">
        <v>302</v>
      </c>
      <c r="F570" s="611" t="s">
        <v>4926</v>
      </c>
      <c r="G570" s="609" t="s">
        <v>4927</v>
      </c>
      <c r="H570" s="609" t="s">
        <v>4857</v>
      </c>
      <c r="I570" s="618" t="s">
        <v>4254</v>
      </c>
      <c r="J570" s="625">
        <v>508</v>
      </c>
      <c r="K570" s="625"/>
      <c r="L570" s="463"/>
    </row>
    <row r="571" spans="1:12" ht="38.25" x14ac:dyDescent="0.25">
      <c r="A571" s="623">
        <v>569</v>
      </c>
      <c r="B571" s="622" t="s">
        <v>3997</v>
      </c>
      <c r="C571" s="609" t="s">
        <v>5428</v>
      </c>
      <c r="D571" s="626" t="s">
        <v>301</v>
      </c>
      <c r="E571" s="626" t="s">
        <v>302</v>
      </c>
      <c r="F571" s="611" t="s">
        <v>4928</v>
      </c>
      <c r="G571" s="609" t="s">
        <v>4929</v>
      </c>
      <c r="H571" s="609" t="s">
        <v>4857</v>
      </c>
      <c r="I571" s="618" t="s">
        <v>4254</v>
      </c>
      <c r="J571" s="625">
        <v>508</v>
      </c>
      <c r="K571" s="625"/>
      <c r="L571" s="463"/>
    </row>
    <row r="572" spans="1:12" ht="76.5" x14ac:dyDescent="0.25">
      <c r="A572" s="623">
        <v>570</v>
      </c>
      <c r="B572" s="622" t="s">
        <v>3997</v>
      </c>
      <c r="C572" s="609" t="s">
        <v>5428</v>
      </c>
      <c r="D572" s="626" t="s">
        <v>301</v>
      </c>
      <c r="E572" s="626" t="s">
        <v>302</v>
      </c>
      <c r="F572" s="611" t="s">
        <v>4930</v>
      </c>
      <c r="G572" s="609" t="s">
        <v>4931</v>
      </c>
      <c r="H572" s="609" t="s">
        <v>5429</v>
      </c>
      <c r="I572" s="618" t="s">
        <v>4254</v>
      </c>
      <c r="J572" s="625">
        <v>508</v>
      </c>
      <c r="K572" s="625"/>
      <c r="L572" s="463"/>
    </row>
    <row r="573" spans="1:12" ht="76.5" x14ac:dyDescent="0.25">
      <c r="A573" s="623">
        <v>571</v>
      </c>
      <c r="B573" s="622" t="s">
        <v>3997</v>
      </c>
      <c r="C573" s="609" t="s">
        <v>5428</v>
      </c>
      <c r="D573" s="626" t="s">
        <v>301</v>
      </c>
      <c r="E573" s="626" t="s">
        <v>302</v>
      </c>
      <c r="F573" s="611" t="s">
        <v>4932</v>
      </c>
      <c r="G573" s="609" t="s">
        <v>4933</v>
      </c>
      <c r="H573" s="609" t="s">
        <v>4854</v>
      </c>
      <c r="I573" s="618" t="s">
        <v>4254</v>
      </c>
      <c r="J573" s="625">
        <v>508</v>
      </c>
      <c r="K573" s="625"/>
      <c r="L573" s="463"/>
    </row>
    <row r="574" spans="1:12" ht="76.5" x14ac:dyDescent="0.25">
      <c r="A574" s="623">
        <v>572</v>
      </c>
      <c r="B574" s="622" t="s">
        <v>3997</v>
      </c>
      <c r="C574" s="609" t="s">
        <v>5428</v>
      </c>
      <c r="D574" s="626" t="s">
        <v>301</v>
      </c>
      <c r="E574" s="626" t="s">
        <v>302</v>
      </c>
      <c r="F574" s="611" t="s">
        <v>4934</v>
      </c>
      <c r="G574" s="609" t="s">
        <v>4935</v>
      </c>
      <c r="H574" s="609" t="s">
        <v>4854</v>
      </c>
      <c r="I574" s="618" t="s">
        <v>4254</v>
      </c>
      <c r="J574" s="625">
        <v>508</v>
      </c>
      <c r="K574" s="625"/>
      <c r="L574" s="463"/>
    </row>
    <row r="575" spans="1:12" ht="76.5" x14ac:dyDescent="0.25">
      <c r="A575" s="623">
        <v>573</v>
      </c>
      <c r="B575" s="622" t="s">
        <v>3997</v>
      </c>
      <c r="C575" s="609" t="s">
        <v>5428</v>
      </c>
      <c r="D575" s="626" t="s">
        <v>301</v>
      </c>
      <c r="E575" s="626" t="s">
        <v>302</v>
      </c>
      <c r="F575" s="611" t="s">
        <v>4936</v>
      </c>
      <c r="G575" s="609" t="s">
        <v>4937</v>
      </c>
      <c r="H575" s="609" t="s">
        <v>4854</v>
      </c>
      <c r="I575" s="618" t="s">
        <v>4254</v>
      </c>
      <c r="J575" s="625">
        <v>508</v>
      </c>
      <c r="K575" s="625"/>
      <c r="L575" s="463"/>
    </row>
    <row r="576" spans="1:12" ht="76.5" x14ac:dyDescent="0.25">
      <c r="A576" s="623">
        <v>574</v>
      </c>
      <c r="B576" s="622" t="s">
        <v>3997</v>
      </c>
      <c r="C576" s="609" t="s">
        <v>5428</v>
      </c>
      <c r="D576" s="626" t="s">
        <v>301</v>
      </c>
      <c r="E576" s="626" t="s">
        <v>302</v>
      </c>
      <c r="F576" s="611" t="s">
        <v>4938</v>
      </c>
      <c r="G576" s="609" t="s">
        <v>4918</v>
      </c>
      <c r="H576" s="609" t="s">
        <v>4873</v>
      </c>
      <c r="I576" s="618" t="s">
        <v>4254</v>
      </c>
      <c r="J576" s="625">
        <v>762</v>
      </c>
      <c r="K576" s="625"/>
      <c r="L576" s="463"/>
    </row>
    <row r="577" spans="1:12" ht="76.5" x14ac:dyDescent="0.25">
      <c r="A577" s="623">
        <v>575</v>
      </c>
      <c r="B577" s="622" t="s">
        <v>3997</v>
      </c>
      <c r="C577" s="609" t="s">
        <v>5428</v>
      </c>
      <c r="D577" s="626" t="s">
        <v>301</v>
      </c>
      <c r="E577" s="626" t="s">
        <v>302</v>
      </c>
      <c r="F577" s="611" t="s">
        <v>4938</v>
      </c>
      <c r="G577" s="609" t="s">
        <v>4939</v>
      </c>
      <c r="H577" s="609" t="s">
        <v>4873</v>
      </c>
      <c r="I577" s="618" t="s">
        <v>4254</v>
      </c>
      <c r="J577" s="625">
        <v>762</v>
      </c>
      <c r="K577" s="625"/>
      <c r="L577" s="463"/>
    </row>
    <row r="578" spans="1:12" ht="38.25" x14ac:dyDescent="0.25">
      <c r="A578" s="623">
        <v>576</v>
      </c>
      <c r="B578" s="622" t="s">
        <v>3997</v>
      </c>
      <c r="C578" s="609" t="s">
        <v>5428</v>
      </c>
      <c r="D578" s="626" t="s">
        <v>301</v>
      </c>
      <c r="E578" s="626" t="s">
        <v>302</v>
      </c>
      <c r="F578" s="611" t="s">
        <v>4940</v>
      </c>
      <c r="G578" s="609" t="s">
        <v>4941</v>
      </c>
      <c r="H578" s="609" t="s">
        <v>4885</v>
      </c>
      <c r="I578" s="618" t="s">
        <v>4254</v>
      </c>
      <c r="J578" s="625">
        <v>762</v>
      </c>
      <c r="K578" s="625"/>
      <c r="L578" s="463"/>
    </row>
    <row r="579" spans="1:12" ht="38.25" x14ac:dyDescent="0.25">
      <c r="A579" s="623">
        <v>577</v>
      </c>
      <c r="B579" s="622" t="s">
        <v>3997</v>
      </c>
      <c r="C579" s="609" t="s">
        <v>5428</v>
      </c>
      <c r="D579" s="626" t="s">
        <v>301</v>
      </c>
      <c r="E579" s="626" t="s">
        <v>302</v>
      </c>
      <c r="F579" s="611" t="s">
        <v>4942</v>
      </c>
      <c r="G579" s="609" t="s">
        <v>4901</v>
      </c>
      <c r="H579" s="609" t="s">
        <v>4885</v>
      </c>
      <c r="I579" s="618" t="s">
        <v>4254</v>
      </c>
      <c r="J579" s="625">
        <v>762</v>
      </c>
      <c r="K579" s="625"/>
      <c r="L579" s="463"/>
    </row>
    <row r="580" spans="1:12" ht="38.25" x14ac:dyDescent="0.25">
      <c r="A580" s="623">
        <v>578</v>
      </c>
      <c r="B580" s="622" t="s">
        <v>3997</v>
      </c>
      <c r="C580" s="609" t="s">
        <v>5428</v>
      </c>
      <c r="D580" s="626" t="s">
        <v>301</v>
      </c>
      <c r="E580" s="626" t="s">
        <v>302</v>
      </c>
      <c r="F580" s="611" t="s">
        <v>4943</v>
      </c>
      <c r="G580" s="609" t="s">
        <v>4944</v>
      </c>
      <c r="H580" s="609" t="s">
        <v>4885</v>
      </c>
      <c r="I580" s="618" t="s">
        <v>4254</v>
      </c>
      <c r="J580" s="625">
        <v>762</v>
      </c>
      <c r="K580" s="625"/>
      <c r="L580" s="463"/>
    </row>
    <row r="581" spans="1:12" ht="114.75" x14ac:dyDescent="0.25">
      <c r="A581" s="623">
        <v>579</v>
      </c>
      <c r="B581" s="622" t="s">
        <v>3997</v>
      </c>
      <c r="C581" s="609" t="s">
        <v>5428</v>
      </c>
      <c r="D581" s="626" t="s">
        <v>301</v>
      </c>
      <c r="E581" s="626" t="s">
        <v>302</v>
      </c>
      <c r="F581" s="611" t="s">
        <v>4945</v>
      </c>
      <c r="G581" s="609" t="s">
        <v>4946</v>
      </c>
      <c r="H581" s="609" t="s">
        <v>4947</v>
      </c>
      <c r="I581" s="618" t="s">
        <v>4254</v>
      </c>
      <c r="J581" s="625">
        <v>762</v>
      </c>
      <c r="K581" s="625"/>
      <c r="L581" s="463"/>
    </row>
    <row r="582" spans="1:12" ht="38.25" x14ac:dyDescent="0.25">
      <c r="A582" s="623">
        <v>580</v>
      </c>
      <c r="B582" s="622" t="s">
        <v>3997</v>
      </c>
      <c r="C582" s="609" t="s">
        <v>5428</v>
      </c>
      <c r="D582" s="626" t="s">
        <v>301</v>
      </c>
      <c r="E582" s="626" t="s">
        <v>302</v>
      </c>
      <c r="F582" s="611" t="s">
        <v>4948</v>
      </c>
      <c r="G582" s="609" t="s">
        <v>4949</v>
      </c>
      <c r="H582" s="609" t="s">
        <v>4950</v>
      </c>
      <c r="I582" s="618" t="s">
        <v>4254</v>
      </c>
      <c r="J582" s="625">
        <v>762</v>
      </c>
      <c r="K582" s="625"/>
      <c r="L582" s="463"/>
    </row>
    <row r="583" spans="1:12" ht="51" x14ac:dyDescent="0.25">
      <c r="A583" s="623">
        <v>581</v>
      </c>
      <c r="B583" s="622" t="s">
        <v>3997</v>
      </c>
      <c r="C583" s="609" t="s">
        <v>5428</v>
      </c>
      <c r="D583" s="626" t="s">
        <v>301</v>
      </c>
      <c r="E583" s="626" t="s">
        <v>302</v>
      </c>
      <c r="F583" s="611" t="s">
        <v>4951</v>
      </c>
      <c r="G583" s="609" t="s">
        <v>4952</v>
      </c>
      <c r="H583" s="609" t="s">
        <v>4953</v>
      </c>
      <c r="I583" s="618" t="s">
        <v>4254</v>
      </c>
      <c r="J583" s="625">
        <v>1015</v>
      </c>
      <c r="K583" s="625"/>
      <c r="L583" s="463"/>
    </row>
    <row r="584" spans="1:12" ht="51" x14ac:dyDescent="0.25">
      <c r="A584" s="623">
        <v>582</v>
      </c>
      <c r="B584" s="622" t="s">
        <v>3997</v>
      </c>
      <c r="C584" s="609" t="s">
        <v>5428</v>
      </c>
      <c r="D584" s="626" t="s">
        <v>301</v>
      </c>
      <c r="E584" s="626" t="s">
        <v>302</v>
      </c>
      <c r="F584" s="611" t="s">
        <v>4954</v>
      </c>
      <c r="G584" s="609" t="s">
        <v>4907</v>
      </c>
      <c r="H584" s="609" t="s">
        <v>4953</v>
      </c>
      <c r="I584" s="618" t="s">
        <v>4254</v>
      </c>
      <c r="J584" s="625">
        <v>1015</v>
      </c>
      <c r="K584" s="625"/>
      <c r="L584" s="463"/>
    </row>
    <row r="585" spans="1:12" ht="51" x14ac:dyDescent="0.25">
      <c r="A585" s="623">
        <v>583</v>
      </c>
      <c r="B585" s="622" t="s">
        <v>3997</v>
      </c>
      <c r="C585" s="609" t="s">
        <v>5428</v>
      </c>
      <c r="D585" s="626" t="s">
        <v>301</v>
      </c>
      <c r="E585" s="626" t="s">
        <v>302</v>
      </c>
      <c r="F585" s="611" t="s">
        <v>4955</v>
      </c>
      <c r="G585" s="609" t="s">
        <v>4906</v>
      </c>
      <c r="H585" s="609" t="s">
        <v>4953</v>
      </c>
      <c r="I585" s="618" t="s">
        <v>4254</v>
      </c>
      <c r="J585" s="625">
        <v>1015</v>
      </c>
      <c r="K585" s="625"/>
      <c r="L585" s="463"/>
    </row>
    <row r="586" spans="1:12" ht="51" x14ac:dyDescent="0.25">
      <c r="A586" s="623">
        <v>584</v>
      </c>
      <c r="B586" s="622" t="s">
        <v>3997</v>
      </c>
      <c r="C586" s="609" t="s">
        <v>5428</v>
      </c>
      <c r="D586" s="626" t="s">
        <v>301</v>
      </c>
      <c r="E586" s="626" t="s">
        <v>302</v>
      </c>
      <c r="F586" s="611" t="s">
        <v>4956</v>
      </c>
      <c r="G586" s="609" t="s">
        <v>4957</v>
      </c>
      <c r="H586" s="609" t="s">
        <v>4953</v>
      </c>
      <c r="I586" s="618" t="s">
        <v>4254</v>
      </c>
      <c r="J586" s="625">
        <v>1015</v>
      </c>
      <c r="K586" s="625"/>
      <c r="L586" s="463"/>
    </row>
    <row r="587" spans="1:12" ht="38.25" x14ac:dyDescent="0.25">
      <c r="A587" s="623">
        <v>585</v>
      </c>
      <c r="B587" s="622" t="s">
        <v>3997</v>
      </c>
      <c r="C587" s="609" t="s">
        <v>5428</v>
      </c>
      <c r="D587" s="626" t="s">
        <v>301</v>
      </c>
      <c r="E587" s="626" t="s">
        <v>302</v>
      </c>
      <c r="F587" s="611" t="s">
        <v>5017</v>
      </c>
      <c r="G587" s="609" t="s">
        <v>5018</v>
      </c>
      <c r="H587" s="609" t="s">
        <v>4896</v>
      </c>
      <c r="I587" s="618" t="s">
        <v>4254</v>
      </c>
      <c r="J587" s="625">
        <v>762</v>
      </c>
      <c r="K587" s="625"/>
      <c r="L587" s="463"/>
    </row>
    <row r="588" spans="1:12" ht="38.25" x14ac:dyDescent="0.25">
      <c r="A588" s="623">
        <v>586</v>
      </c>
      <c r="B588" s="622" t="s">
        <v>3997</v>
      </c>
      <c r="C588" s="609" t="s">
        <v>4958</v>
      </c>
      <c r="D588" s="626"/>
      <c r="E588" s="626" t="s">
        <v>302</v>
      </c>
      <c r="F588" s="611" t="s">
        <v>4959</v>
      </c>
      <c r="G588" s="609" t="s">
        <v>4960</v>
      </c>
      <c r="H588" s="609" t="s">
        <v>4961</v>
      </c>
      <c r="I588" s="618" t="s">
        <v>4254</v>
      </c>
      <c r="J588" s="625">
        <v>0</v>
      </c>
      <c r="K588" s="625"/>
      <c r="L588" s="463"/>
    </row>
    <row r="589" spans="1:12" ht="102" x14ac:dyDescent="0.25">
      <c r="A589" s="623">
        <v>587</v>
      </c>
      <c r="B589" s="622" t="s">
        <v>3997</v>
      </c>
      <c r="C589" s="609" t="s">
        <v>5430</v>
      </c>
      <c r="D589" s="626" t="s">
        <v>301</v>
      </c>
      <c r="E589" s="626" t="s">
        <v>541</v>
      </c>
      <c r="F589" s="611" t="s">
        <v>4962</v>
      </c>
      <c r="G589" s="609" t="s">
        <v>4963</v>
      </c>
      <c r="H589" s="609" t="s">
        <v>4881</v>
      </c>
      <c r="I589" s="618" t="s">
        <v>4254</v>
      </c>
      <c r="J589" s="625">
        <v>374.93</v>
      </c>
      <c r="K589" s="625"/>
      <c r="L589" s="463"/>
    </row>
    <row r="590" spans="1:12" ht="102" x14ac:dyDescent="0.25">
      <c r="A590" s="623">
        <v>588</v>
      </c>
      <c r="B590" s="622" t="s">
        <v>3997</v>
      </c>
      <c r="C590" s="609" t="s">
        <v>5430</v>
      </c>
      <c r="D590" s="626" t="s">
        <v>301</v>
      </c>
      <c r="E590" s="626" t="s">
        <v>541</v>
      </c>
      <c r="F590" s="611" t="s">
        <v>4964</v>
      </c>
      <c r="G590" s="609" t="s">
        <v>4965</v>
      </c>
      <c r="H590" s="609" t="s">
        <v>4885</v>
      </c>
      <c r="I590" s="618" t="s">
        <v>4254</v>
      </c>
      <c r="J590" s="625">
        <v>553.38</v>
      </c>
      <c r="K590" s="625"/>
      <c r="L590" s="463"/>
    </row>
    <row r="591" spans="1:12" ht="102" x14ac:dyDescent="0.25">
      <c r="A591" s="623">
        <v>589</v>
      </c>
      <c r="B591" s="622" t="s">
        <v>3997</v>
      </c>
      <c r="C591" s="609" t="s">
        <v>5430</v>
      </c>
      <c r="D591" s="626" t="s">
        <v>301</v>
      </c>
      <c r="E591" s="626" t="s">
        <v>541</v>
      </c>
      <c r="F591" s="611" t="s">
        <v>4966</v>
      </c>
      <c r="G591" s="609" t="s">
        <v>4967</v>
      </c>
      <c r="H591" s="609" t="s">
        <v>4885</v>
      </c>
      <c r="I591" s="618" t="s">
        <v>4254</v>
      </c>
      <c r="J591" s="625">
        <v>553.38</v>
      </c>
      <c r="K591" s="625"/>
      <c r="L591" s="463"/>
    </row>
    <row r="592" spans="1:12" ht="102" x14ac:dyDescent="0.25">
      <c r="A592" s="623">
        <v>590</v>
      </c>
      <c r="B592" s="622" t="s">
        <v>3997</v>
      </c>
      <c r="C592" s="609" t="s">
        <v>5430</v>
      </c>
      <c r="D592" s="626" t="s">
        <v>301</v>
      </c>
      <c r="E592" s="626" t="s">
        <v>541</v>
      </c>
      <c r="F592" s="611" t="s">
        <v>4968</v>
      </c>
      <c r="G592" s="609" t="s">
        <v>4963</v>
      </c>
      <c r="H592" s="609" t="s">
        <v>4873</v>
      </c>
      <c r="I592" s="618" t="s">
        <v>4254</v>
      </c>
      <c r="J592" s="625">
        <v>771.23</v>
      </c>
      <c r="K592" s="625"/>
      <c r="L592" s="463"/>
    </row>
    <row r="593" spans="1:12" ht="102" x14ac:dyDescent="0.25">
      <c r="A593" s="623">
        <v>591</v>
      </c>
      <c r="B593" s="622" t="s">
        <v>3997</v>
      </c>
      <c r="C593" s="609" t="s">
        <v>5430</v>
      </c>
      <c r="D593" s="626" t="s">
        <v>301</v>
      </c>
      <c r="E593" s="626" t="s">
        <v>541</v>
      </c>
      <c r="F593" s="611" t="s">
        <v>4969</v>
      </c>
      <c r="G593" s="609" t="s">
        <v>4970</v>
      </c>
      <c r="H593" s="609" t="s">
        <v>4873</v>
      </c>
      <c r="I593" s="618" t="s">
        <v>4254</v>
      </c>
      <c r="J593" s="625">
        <v>771.23</v>
      </c>
      <c r="K593" s="625"/>
      <c r="L593" s="463"/>
    </row>
    <row r="594" spans="1:12" ht="102" x14ac:dyDescent="0.25">
      <c r="A594" s="623">
        <v>592</v>
      </c>
      <c r="B594" s="622" t="s">
        <v>3997</v>
      </c>
      <c r="C594" s="609" t="s">
        <v>5430</v>
      </c>
      <c r="D594" s="626" t="s">
        <v>301</v>
      </c>
      <c r="E594" s="626" t="s">
        <v>541</v>
      </c>
      <c r="F594" s="611" t="s">
        <v>4971</v>
      </c>
      <c r="G594" s="609" t="s">
        <v>4972</v>
      </c>
      <c r="H594" s="609" t="s">
        <v>4896</v>
      </c>
      <c r="I594" s="618" t="s">
        <v>4254</v>
      </c>
      <c r="J594" s="625">
        <v>641.23</v>
      </c>
      <c r="K594" s="625"/>
      <c r="L594" s="463"/>
    </row>
    <row r="595" spans="1:12" ht="102" x14ac:dyDescent="0.25">
      <c r="A595" s="623">
        <v>593</v>
      </c>
      <c r="B595" s="622" t="s">
        <v>3997</v>
      </c>
      <c r="C595" s="609" t="s">
        <v>5430</v>
      </c>
      <c r="D595" s="626" t="s">
        <v>301</v>
      </c>
      <c r="E595" s="626" t="s">
        <v>541</v>
      </c>
      <c r="F595" s="611" t="s">
        <v>4973</v>
      </c>
      <c r="G595" s="609" t="s">
        <v>4974</v>
      </c>
      <c r="H595" s="609" t="s">
        <v>4885</v>
      </c>
      <c r="I595" s="618" t="s">
        <v>4254</v>
      </c>
      <c r="J595" s="625">
        <v>590</v>
      </c>
      <c r="K595" s="625"/>
      <c r="L595" s="463"/>
    </row>
    <row r="596" spans="1:12" ht="102" x14ac:dyDescent="0.25">
      <c r="A596" s="623">
        <v>594</v>
      </c>
      <c r="B596" s="622" t="s">
        <v>3997</v>
      </c>
      <c r="C596" s="609" t="s">
        <v>5430</v>
      </c>
      <c r="D596" s="626" t="s">
        <v>301</v>
      </c>
      <c r="E596" s="626" t="s">
        <v>541</v>
      </c>
      <c r="F596" s="611" t="s">
        <v>4975</v>
      </c>
      <c r="G596" s="609" t="s">
        <v>4976</v>
      </c>
      <c r="H596" s="609" t="s">
        <v>4977</v>
      </c>
      <c r="I596" s="618" t="s">
        <v>4254</v>
      </c>
      <c r="J596" s="625">
        <v>422.26</v>
      </c>
      <c r="K596" s="625"/>
      <c r="L596" s="463"/>
    </row>
    <row r="597" spans="1:12" ht="102" x14ac:dyDescent="0.25">
      <c r="A597" s="623">
        <v>595</v>
      </c>
      <c r="B597" s="622" t="s">
        <v>3997</v>
      </c>
      <c r="C597" s="609" t="s">
        <v>5430</v>
      </c>
      <c r="D597" s="626" t="s">
        <v>301</v>
      </c>
      <c r="E597" s="626" t="s">
        <v>541</v>
      </c>
      <c r="F597" s="611" t="s">
        <v>4978</v>
      </c>
      <c r="G597" s="609" t="s">
        <v>4979</v>
      </c>
      <c r="H597" s="609"/>
      <c r="I597" s="618" t="s">
        <v>4254</v>
      </c>
      <c r="J597" s="625">
        <v>360</v>
      </c>
      <c r="K597" s="625"/>
      <c r="L597" s="463"/>
    </row>
    <row r="598" spans="1:12" ht="102" x14ac:dyDescent="0.25">
      <c r="A598" s="623">
        <v>596</v>
      </c>
      <c r="B598" s="622" t="s">
        <v>3997</v>
      </c>
      <c r="C598" s="609" t="s">
        <v>5430</v>
      </c>
      <c r="D598" s="626" t="s">
        <v>301</v>
      </c>
      <c r="E598" s="626" t="s">
        <v>541</v>
      </c>
      <c r="F598" s="611" t="s">
        <v>4980</v>
      </c>
      <c r="G598" s="609" t="s">
        <v>4970</v>
      </c>
      <c r="H598" s="609" t="s">
        <v>4981</v>
      </c>
      <c r="I598" s="618" t="s">
        <v>4254</v>
      </c>
      <c r="J598" s="625">
        <v>730.62</v>
      </c>
      <c r="K598" s="625"/>
      <c r="L598" s="463"/>
    </row>
    <row r="599" spans="1:12" ht="102" x14ac:dyDescent="0.25">
      <c r="A599" s="623">
        <v>597</v>
      </c>
      <c r="B599" s="622" t="s">
        <v>3997</v>
      </c>
      <c r="C599" s="609" t="s">
        <v>5430</v>
      </c>
      <c r="D599" s="626" t="s">
        <v>301</v>
      </c>
      <c r="E599" s="626" t="s">
        <v>541</v>
      </c>
      <c r="F599" s="611" t="s">
        <v>4982</v>
      </c>
      <c r="G599" s="609" t="s">
        <v>4979</v>
      </c>
      <c r="H599" s="609"/>
      <c r="I599" s="618" t="s">
        <v>4254</v>
      </c>
      <c r="J599" s="625">
        <v>431.02</v>
      </c>
      <c r="K599" s="625"/>
      <c r="L599" s="463"/>
    </row>
    <row r="600" spans="1:12" ht="102" x14ac:dyDescent="0.25">
      <c r="A600" s="623">
        <v>598</v>
      </c>
      <c r="B600" s="622" t="s">
        <v>3997</v>
      </c>
      <c r="C600" s="609" t="s">
        <v>5430</v>
      </c>
      <c r="D600" s="626" t="s">
        <v>301</v>
      </c>
      <c r="E600" s="626" t="s">
        <v>541</v>
      </c>
      <c r="F600" s="611" t="s">
        <v>4983</v>
      </c>
      <c r="G600" s="609" t="s">
        <v>4963</v>
      </c>
      <c r="H600" s="609" t="s">
        <v>4881</v>
      </c>
      <c r="I600" s="618" t="s">
        <v>4254</v>
      </c>
      <c r="J600" s="625">
        <v>653.59</v>
      </c>
      <c r="K600" s="625"/>
      <c r="L600" s="463"/>
    </row>
    <row r="601" spans="1:12" ht="102" x14ac:dyDescent="0.25">
      <c r="A601" s="623">
        <v>599</v>
      </c>
      <c r="B601" s="622" t="s">
        <v>3997</v>
      </c>
      <c r="C601" s="609" t="s">
        <v>5430</v>
      </c>
      <c r="D601" s="626" t="s">
        <v>301</v>
      </c>
      <c r="E601" s="626" t="s">
        <v>541</v>
      </c>
      <c r="F601" s="611" t="s">
        <v>4984</v>
      </c>
      <c r="G601" s="609" t="s">
        <v>4985</v>
      </c>
      <c r="H601" s="609"/>
      <c r="I601" s="618" t="s">
        <v>4254</v>
      </c>
      <c r="J601" s="625">
        <v>650.65</v>
      </c>
      <c r="K601" s="625"/>
      <c r="L601" s="463"/>
    </row>
    <row r="602" spans="1:12" ht="102" x14ac:dyDescent="0.25">
      <c r="A602" s="623">
        <v>600</v>
      </c>
      <c r="B602" s="622" t="s">
        <v>3997</v>
      </c>
      <c r="C602" s="609" t="s">
        <v>5430</v>
      </c>
      <c r="D602" s="626" t="s">
        <v>301</v>
      </c>
      <c r="E602" s="626" t="s">
        <v>541</v>
      </c>
      <c r="F602" s="611" t="s">
        <v>4986</v>
      </c>
      <c r="G602" s="609" t="s">
        <v>4972</v>
      </c>
      <c r="H602" s="609"/>
      <c r="I602" s="618" t="s">
        <v>4254</v>
      </c>
      <c r="J602" s="625">
        <v>650.65</v>
      </c>
      <c r="K602" s="625"/>
      <c r="L602" s="463"/>
    </row>
    <row r="603" spans="1:12" ht="114.75" x14ac:dyDescent="0.25">
      <c r="A603" s="623">
        <v>601</v>
      </c>
      <c r="B603" s="622" t="s">
        <v>3997</v>
      </c>
      <c r="C603" s="609" t="s">
        <v>5430</v>
      </c>
      <c r="D603" s="626" t="s">
        <v>301</v>
      </c>
      <c r="E603" s="626" t="s">
        <v>541</v>
      </c>
      <c r="F603" s="611" t="s">
        <v>4987</v>
      </c>
      <c r="G603" s="609" t="s">
        <v>4970</v>
      </c>
      <c r="H603" s="609" t="s">
        <v>4947</v>
      </c>
      <c r="I603" s="618" t="s">
        <v>4254</v>
      </c>
      <c r="J603" s="625">
        <v>459.9</v>
      </c>
      <c r="K603" s="625"/>
      <c r="L603" s="463"/>
    </row>
    <row r="604" spans="1:12" ht="114.75" x14ac:dyDescent="0.25">
      <c r="A604" s="623">
        <v>602</v>
      </c>
      <c r="B604" s="622" t="s">
        <v>3997</v>
      </c>
      <c r="C604" s="609" t="s">
        <v>5430</v>
      </c>
      <c r="D604" s="626" t="s">
        <v>301</v>
      </c>
      <c r="E604" s="626" t="s">
        <v>541</v>
      </c>
      <c r="F604" s="611" t="s">
        <v>4988</v>
      </c>
      <c r="G604" s="609" t="s">
        <v>4963</v>
      </c>
      <c r="H604" s="609" t="s">
        <v>4947</v>
      </c>
      <c r="I604" s="618" t="s">
        <v>4254</v>
      </c>
      <c r="J604" s="625">
        <v>650.65</v>
      </c>
      <c r="K604" s="625"/>
      <c r="L604" s="463"/>
    </row>
    <row r="605" spans="1:12" ht="102" x14ac:dyDescent="0.25">
      <c r="A605" s="623">
        <v>603</v>
      </c>
      <c r="B605" s="622" t="s">
        <v>3997</v>
      </c>
      <c r="C605" s="609" t="s">
        <v>5430</v>
      </c>
      <c r="D605" s="626" t="s">
        <v>301</v>
      </c>
      <c r="E605" s="626" t="s">
        <v>541</v>
      </c>
      <c r="F605" s="611" t="s">
        <v>4989</v>
      </c>
      <c r="G605" s="609" t="s">
        <v>4974</v>
      </c>
      <c r="H605" s="609" t="s">
        <v>4885</v>
      </c>
      <c r="I605" s="618" t="s">
        <v>4254</v>
      </c>
      <c r="J605" s="625">
        <v>590</v>
      </c>
      <c r="K605" s="625"/>
      <c r="L605" s="463"/>
    </row>
    <row r="606" spans="1:12" ht="102" x14ac:dyDescent="0.25">
      <c r="A606" s="623">
        <v>604</v>
      </c>
      <c r="B606" s="622" t="s">
        <v>3997</v>
      </c>
      <c r="C606" s="609" t="s">
        <v>5430</v>
      </c>
      <c r="D606" s="626" t="s">
        <v>301</v>
      </c>
      <c r="E606" s="626" t="s">
        <v>541</v>
      </c>
      <c r="F606" s="611" t="s">
        <v>4990</v>
      </c>
      <c r="G606" s="609" t="s">
        <v>4974</v>
      </c>
      <c r="H606" s="609" t="s">
        <v>4885</v>
      </c>
      <c r="I606" s="618" t="s">
        <v>4254</v>
      </c>
      <c r="J606" s="625">
        <v>811.43</v>
      </c>
      <c r="K606" s="625"/>
      <c r="L606" s="463"/>
    </row>
    <row r="607" spans="1:12" ht="102" x14ac:dyDescent="0.25">
      <c r="A607" s="623">
        <v>605</v>
      </c>
      <c r="B607" s="622" t="s">
        <v>3997</v>
      </c>
      <c r="C607" s="609" t="s">
        <v>5430</v>
      </c>
      <c r="D607" s="626" t="s">
        <v>301</v>
      </c>
      <c r="E607" s="626" t="s">
        <v>541</v>
      </c>
      <c r="F607" s="611" t="s">
        <v>4991</v>
      </c>
      <c r="G607" s="609" t="s">
        <v>4992</v>
      </c>
      <c r="H607" s="609" t="s">
        <v>4885</v>
      </c>
      <c r="I607" s="618" t="s">
        <v>4254</v>
      </c>
      <c r="J607" s="625">
        <v>811.43</v>
      </c>
      <c r="K607" s="625"/>
      <c r="L607" s="463"/>
    </row>
    <row r="608" spans="1:12" ht="102" x14ac:dyDescent="0.25">
      <c r="A608" s="623">
        <v>606</v>
      </c>
      <c r="B608" s="622" t="s">
        <v>3997</v>
      </c>
      <c r="C608" s="609" t="s">
        <v>5430</v>
      </c>
      <c r="D608" s="626" t="s">
        <v>301</v>
      </c>
      <c r="E608" s="626" t="s">
        <v>541</v>
      </c>
      <c r="F608" s="611" t="s">
        <v>4993</v>
      </c>
      <c r="G608" s="609" t="s">
        <v>4994</v>
      </c>
      <c r="H608" s="609" t="s">
        <v>4857</v>
      </c>
      <c r="I608" s="618" t="s">
        <v>4254</v>
      </c>
      <c r="J608" s="625">
        <v>455.76</v>
      </c>
      <c r="K608" s="625"/>
      <c r="L608" s="463"/>
    </row>
    <row r="609" spans="1:12" ht="102" x14ac:dyDescent="0.25">
      <c r="A609" s="623">
        <v>607</v>
      </c>
      <c r="B609" s="622" t="s">
        <v>3997</v>
      </c>
      <c r="C609" s="609" t="s">
        <v>5430</v>
      </c>
      <c r="D609" s="626" t="s">
        <v>301</v>
      </c>
      <c r="E609" s="626" t="s">
        <v>541</v>
      </c>
      <c r="F609" s="611" t="s">
        <v>4995</v>
      </c>
      <c r="G609" s="609" t="s">
        <v>4996</v>
      </c>
      <c r="H609" s="609"/>
      <c r="I609" s="618" t="s">
        <v>4254</v>
      </c>
      <c r="J609" s="625">
        <v>510</v>
      </c>
      <c r="K609" s="625"/>
      <c r="L609" s="463"/>
    </row>
    <row r="610" spans="1:12" ht="102" x14ac:dyDescent="0.25">
      <c r="A610" s="623">
        <v>608</v>
      </c>
      <c r="B610" s="622" t="s">
        <v>3997</v>
      </c>
      <c r="C610" s="609" t="s">
        <v>5430</v>
      </c>
      <c r="D610" s="626" t="s">
        <v>301</v>
      </c>
      <c r="E610" s="626" t="s">
        <v>541</v>
      </c>
      <c r="F610" s="611" t="s">
        <v>5000</v>
      </c>
      <c r="G610" s="609" t="s">
        <v>5001</v>
      </c>
      <c r="H610" s="609"/>
      <c r="I610" s="618" t="s">
        <v>4254</v>
      </c>
      <c r="J610" s="625">
        <v>510</v>
      </c>
      <c r="K610" s="625"/>
      <c r="L610" s="463"/>
    </row>
    <row r="611" spans="1:12" ht="102" x14ac:dyDescent="0.25">
      <c r="A611" s="623">
        <v>609</v>
      </c>
      <c r="B611" s="622" t="s">
        <v>3997</v>
      </c>
      <c r="C611" s="609" t="s">
        <v>5430</v>
      </c>
      <c r="D611" s="626" t="s">
        <v>301</v>
      </c>
      <c r="E611" s="626" t="s">
        <v>541</v>
      </c>
      <c r="F611" s="611" t="s">
        <v>4997</v>
      </c>
      <c r="G611" s="609" t="s">
        <v>4963</v>
      </c>
      <c r="H611" s="609" t="s">
        <v>4857</v>
      </c>
      <c r="I611" s="618" t="s">
        <v>4254</v>
      </c>
      <c r="J611" s="625">
        <v>509.38</v>
      </c>
      <c r="K611" s="625"/>
      <c r="L611" s="463"/>
    </row>
    <row r="612" spans="1:12" ht="102" x14ac:dyDescent="0.25">
      <c r="A612" s="623">
        <v>610</v>
      </c>
      <c r="B612" s="622" t="s">
        <v>3997</v>
      </c>
      <c r="C612" s="609" t="s">
        <v>5430</v>
      </c>
      <c r="D612" s="626" t="s">
        <v>301</v>
      </c>
      <c r="E612" s="626" t="s">
        <v>541</v>
      </c>
      <c r="F612" s="611" t="s">
        <v>4998</v>
      </c>
      <c r="G612" s="609" t="s">
        <v>4974</v>
      </c>
      <c r="H612" s="609" t="s">
        <v>4999</v>
      </c>
      <c r="I612" s="618" t="s">
        <v>4254</v>
      </c>
      <c r="J612" s="625">
        <v>590</v>
      </c>
      <c r="K612" s="625"/>
      <c r="L612" s="463"/>
    </row>
    <row r="613" spans="1:12" ht="114.75" x14ac:dyDescent="0.25">
      <c r="A613" s="623">
        <v>611</v>
      </c>
      <c r="B613" s="622" t="s">
        <v>3997</v>
      </c>
      <c r="C613" s="609" t="s">
        <v>5430</v>
      </c>
      <c r="D613" s="626" t="s">
        <v>301</v>
      </c>
      <c r="E613" s="626" t="s">
        <v>541</v>
      </c>
      <c r="F613" s="611" t="s">
        <v>5002</v>
      </c>
      <c r="G613" s="609" t="s">
        <v>4970</v>
      </c>
      <c r="H613" s="609" t="s">
        <v>4947</v>
      </c>
      <c r="I613" s="618" t="s">
        <v>4254</v>
      </c>
      <c r="J613" s="625">
        <v>779.07</v>
      </c>
      <c r="K613" s="625"/>
      <c r="L613" s="463"/>
    </row>
    <row r="614" spans="1:12" ht="102" x14ac:dyDescent="0.25">
      <c r="A614" s="623">
        <v>612</v>
      </c>
      <c r="B614" s="622" t="s">
        <v>3997</v>
      </c>
      <c r="C614" s="609" t="s">
        <v>5430</v>
      </c>
      <c r="D614" s="626" t="s">
        <v>301</v>
      </c>
      <c r="E614" s="626" t="s">
        <v>541</v>
      </c>
      <c r="F614" s="611" t="s">
        <v>5003</v>
      </c>
      <c r="G614" s="609" t="s">
        <v>4974</v>
      </c>
      <c r="H614" s="609" t="s">
        <v>4885</v>
      </c>
      <c r="I614" s="618" t="s">
        <v>4254</v>
      </c>
      <c r="J614" s="625">
        <v>590</v>
      </c>
      <c r="K614" s="625"/>
      <c r="L614" s="463"/>
    </row>
    <row r="615" spans="1:12" ht="102" x14ac:dyDescent="0.25">
      <c r="A615" s="623">
        <v>613</v>
      </c>
      <c r="B615" s="622" t="s">
        <v>3997</v>
      </c>
      <c r="C615" s="609" t="s">
        <v>5430</v>
      </c>
      <c r="D615" s="626" t="s">
        <v>301</v>
      </c>
      <c r="E615" s="626" t="s">
        <v>541</v>
      </c>
      <c r="F615" s="611" t="s">
        <v>4975</v>
      </c>
      <c r="G615" s="609" t="s">
        <v>5004</v>
      </c>
      <c r="H615" s="609" t="s">
        <v>4977</v>
      </c>
      <c r="I615" s="618" t="s">
        <v>4254</v>
      </c>
      <c r="J615" s="625">
        <v>405.35</v>
      </c>
      <c r="K615" s="625"/>
      <c r="L615" s="463"/>
    </row>
    <row r="616" spans="1:12" ht="102" x14ac:dyDescent="0.25">
      <c r="A616" s="623">
        <v>614</v>
      </c>
      <c r="B616" s="622" t="s">
        <v>3997</v>
      </c>
      <c r="C616" s="609" t="s">
        <v>5430</v>
      </c>
      <c r="D616" s="626" t="s">
        <v>301</v>
      </c>
      <c r="E616" s="626" t="s">
        <v>541</v>
      </c>
      <c r="F616" s="611" t="s">
        <v>5005</v>
      </c>
      <c r="G616" s="609" t="s">
        <v>5006</v>
      </c>
      <c r="H616" s="609" t="s">
        <v>4885</v>
      </c>
      <c r="I616" s="618" t="s">
        <v>4254</v>
      </c>
      <c r="J616" s="625">
        <v>500</v>
      </c>
      <c r="K616" s="625"/>
      <c r="L616" s="463"/>
    </row>
    <row r="617" spans="1:12" ht="102" x14ac:dyDescent="0.25">
      <c r="A617" s="623">
        <v>615</v>
      </c>
      <c r="B617" s="622" t="s">
        <v>3997</v>
      </c>
      <c r="C617" s="609" t="s">
        <v>5430</v>
      </c>
      <c r="D617" s="626" t="s">
        <v>301</v>
      </c>
      <c r="E617" s="626" t="s">
        <v>541</v>
      </c>
      <c r="F617" s="611" t="s">
        <v>5005</v>
      </c>
      <c r="G617" s="609" t="s">
        <v>5007</v>
      </c>
      <c r="H617" s="609" t="s">
        <v>4885</v>
      </c>
      <c r="I617" s="618" t="s">
        <v>4254</v>
      </c>
      <c r="J617" s="625">
        <v>500</v>
      </c>
      <c r="K617" s="625"/>
      <c r="L617" s="463"/>
    </row>
    <row r="618" spans="1:12" ht="102" x14ac:dyDescent="0.25">
      <c r="A618" s="623">
        <v>616</v>
      </c>
      <c r="B618" s="622" t="s">
        <v>3997</v>
      </c>
      <c r="C618" s="609" t="s">
        <v>5430</v>
      </c>
      <c r="D618" s="626" t="s">
        <v>301</v>
      </c>
      <c r="E618" s="626" t="s">
        <v>541</v>
      </c>
      <c r="F618" s="611" t="s">
        <v>5008</v>
      </c>
      <c r="G618" s="609" t="s">
        <v>5009</v>
      </c>
      <c r="H618" s="609" t="s">
        <v>4885</v>
      </c>
      <c r="I618" s="618" t="s">
        <v>4254</v>
      </c>
      <c r="J618" s="625">
        <v>500</v>
      </c>
      <c r="K618" s="625"/>
      <c r="L618" s="463"/>
    </row>
    <row r="619" spans="1:12" ht="102" x14ac:dyDescent="0.25">
      <c r="A619" s="623">
        <v>617</v>
      </c>
      <c r="B619" s="622" t="s">
        <v>3997</v>
      </c>
      <c r="C619" s="609" t="s">
        <v>5430</v>
      </c>
      <c r="D619" s="626" t="s">
        <v>301</v>
      </c>
      <c r="E619" s="626" t="s">
        <v>541</v>
      </c>
      <c r="F619" s="611" t="s">
        <v>5010</v>
      </c>
      <c r="G619" s="609" t="s">
        <v>4970</v>
      </c>
      <c r="H619" s="609" t="s">
        <v>4885</v>
      </c>
      <c r="I619" s="618" t="s">
        <v>4254</v>
      </c>
      <c r="J619" s="625">
        <v>770.58</v>
      </c>
      <c r="K619" s="625"/>
      <c r="L619" s="463"/>
    </row>
    <row r="620" spans="1:12" ht="102" x14ac:dyDescent="0.25">
      <c r="A620" s="623">
        <v>618</v>
      </c>
      <c r="B620" s="622" t="s">
        <v>3997</v>
      </c>
      <c r="C620" s="609" t="s">
        <v>5430</v>
      </c>
      <c r="D620" s="626" t="s">
        <v>301</v>
      </c>
      <c r="E620" s="626" t="s">
        <v>541</v>
      </c>
      <c r="F620" s="611" t="s">
        <v>5011</v>
      </c>
      <c r="G620" s="609" t="s">
        <v>5012</v>
      </c>
      <c r="H620" s="609" t="s">
        <v>4885</v>
      </c>
      <c r="I620" s="618" t="s">
        <v>4254</v>
      </c>
      <c r="J620" s="625">
        <v>770.58</v>
      </c>
      <c r="K620" s="625"/>
      <c r="L620" s="463"/>
    </row>
    <row r="621" spans="1:12" ht="102" x14ac:dyDescent="0.25">
      <c r="A621" s="623">
        <v>619</v>
      </c>
      <c r="B621" s="622" t="s">
        <v>3997</v>
      </c>
      <c r="C621" s="609" t="s">
        <v>5430</v>
      </c>
      <c r="D621" s="626" t="s">
        <v>301</v>
      </c>
      <c r="E621" s="626" t="s">
        <v>541</v>
      </c>
      <c r="F621" s="611" t="s">
        <v>5013</v>
      </c>
      <c r="G621" s="609" t="s">
        <v>5014</v>
      </c>
      <c r="H621" s="609"/>
      <c r="I621" s="618" t="s">
        <v>4254</v>
      </c>
      <c r="J621" s="625">
        <v>817.93</v>
      </c>
      <c r="K621" s="625"/>
      <c r="L621" s="463"/>
    </row>
    <row r="622" spans="1:12" ht="102" x14ac:dyDescent="0.25">
      <c r="A622" s="623">
        <v>620</v>
      </c>
      <c r="B622" s="622" t="s">
        <v>3997</v>
      </c>
      <c r="C622" s="609" t="s">
        <v>5430</v>
      </c>
      <c r="D622" s="626" t="s">
        <v>301</v>
      </c>
      <c r="E622" s="626" t="s">
        <v>541</v>
      </c>
      <c r="F622" s="611" t="s">
        <v>5015</v>
      </c>
      <c r="G622" s="609" t="s">
        <v>5016</v>
      </c>
      <c r="H622" s="609"/>
      <c r="I622" s="618" t="s">
        <v>4254</v>
      </c>
      <c r="J622" s="625">
        <v>408.96</v>
      </c>
      <c r="K622" s="625"/>
      <c r="L622" s="463"/>
    </row>
    <row r="623" spans="1:12" ht="102" x14ac:dyDescent="0.25">
      <c r="A623" s="623">
        <v>621</v>
      </c>
      <c r="B623" s="622" t="s">
        <v>3997</v>
      </c>
      <c r="C623" s="609" t="s">
        <v>5430</v>
      </c>
      <c r="D623" s="626" t="s">
        <v>301</v>
      </c>
      <c r="E623" s="626" t="s">
        <v>541</v>
      </c>
      <c r="F623" s="611" t="s">
        <v>4969</v>
      </c>
      <c r="G623" s="609" t="s">
        <v>4974</v>
      </c>
      <c r="H623" s="609" t="s">
        <v>4873</v>
      </c>
      <c r="I623" s="618" t="s">
        <v>4254</v>
      </c>
      <c r="J623" s="625">
        <v>489</v>
      </c>
      <c r="K623" s="625"/>
      <c r="L623" s="463"/>
    </row>
    <row r="624" spans="1:12" ht="102" x14ac:dyDescent="0.25">
      <c r="A624" s="623">
        <v>622</v>
      </c>
      <c r="B624" s="622" t="s">
        <v>3997</v>
      </c>
      <c r="C624" s="609" t="s">
        <v>5430</v>
      </c>
      <c r="D624" s="626" t="s">
        <v>301</v>
      </c>
      <c r="E624" s="626" t="s">
        <v>541</v>
      </c>
      <c r="F624" s="611" t="s">
        <v>5431</v>
      </c>
      <c r="G624" s="609" t="s">
        <v>4974</v>
      </c>
      <c r="H624" s="609" t="s">
        <v>4885</v>
      </c>
      <c r="I624" s="618" t="s">
        <v>4254</v>
      </c>
      <c r="J624" s="625">
        <v>489</v>
      </c>
      <c r="K624" s="625"/>
      <c r="L624" s="463"/>
    </row>
    <row r="625" spans="1:12" ht="102" x14ac:dyDescent="0.25">
      <c r="A625" s="623">
        <v>623</v>
      </c>
      <c r="B625" s="622" t="s">
        <v>3997</v>
      </c>
      <c r="C625" s="609" t="s">
        <v>5430</v>
      </c>
      <c r="D625" s="626" t="s">
        <v>301</v>
      </c>
      <c r="E625" s="626" t="s">
        <v>541</v>
      </c>
      <c r="F625" s="611" t="s">
        <v>4975</v>
      </c>
      <c r="G625" s="609" t="s">
        <v>5432</v>
      </c>
      <c r="H625" s="609" t="s">
        <v>4977</v>
      </c>
      <c r="I625" s="618" t="s">
        <v>4254</v>
      </c>
      <c r="J625" s="625">
        <v>400</v>
      </c>
      <c r="K625" s="625"/>
      <c r="L625" s="463"/>
    </row>
    <row r="626" spans="1:12" ht="102" x14ac:dyDescent="0.25">
      <c r="A626" s="623">
        <v>624</v>
      </c>
      <c r="B626" s="622" t="s">
        <v>3997</v>
      </c>
      <c r="C626" s="609" t="s">
        <v>5430</v>
      </c>
      <c r="D626" s="626" t="s">
        <v>301</v>
      </c>
      <c r="E626" s="626" t="s">
        <v>541</v>
      </c>
      <c r="F626" s="611" t="s">
        <v>4975</v>
      </c>
      <c r="G626" s="609" t="s">
        <v>5433</v>
      </c>
      <c r="H626" s="609" t="s">
        <v>4977</v>
      </c>
      <c r="I626" s="618" t="s">
        <v>4254</v>
      </c>
      <c r="J626" s="625">
        <v>400</v>
      </c>
      <c r="K626" s="625"/>
      <c r="L626" s="463"/>
    </row>
    <row r="627" spans="1:12" ht="63.75" x14ac:dyDescent="0.25">
      <c r="A627" s="623">
        <v>625</v>
      </c>
      <c r="B627" s="622" t="s">
        <v>3997</v>
      </c>
      <c r="C627" s="609" t="s">
        <v>5019</v>
      </c>
      <c r="D627" s="626" t="s">
        <v>301</v>
      </c>
      <c r="E627" s="626" t="s">
        <v>302</v>
      </c>
      <c r="F627" s="611" t="s">
        <v>113</v>
      </c>
      <c r="G627" s="609" t="s">
        <v>5020</v>
      </c>
      <c r="H627" s="609" t="s">
        <v>5021</v>
      </c>
      <c r="I627" s="618" t="s">
        <v>1486</v>
      </c>
      <c r="J627" s="625">
        <v>7340</v>
      </c>
      <c r="K627" s="625"/>
      <c r="L627" s="463"/>
    </row>
    <row r="628" spans="1:12" ht="76.5" x14ac:dyDescent="0.25">
      <c r="A628" s="623">
        <v>626</v>
      </c>
      <c r="B628" s="622" t="s">
        <v>3997</v>
      </c>
      <c r="C628" s="609" t="s">
        <v>5019</v>
      </c>
      <c r="D628" s="626" t="s">
        <v>301</v>
      </c>
      <c r="E628" s="626" t="s">
        <v>302</v>
      </c>
      <c r="F628" s="611" t="s">
        <v>113</v>
      </c>
      <c r="G628" s="609" t="s">
        <v>5022</v>
      </c>
      <c r="H628" s="609" t="s">
        <v>5023</v>
      </c>
      <c r="I628" s="618" t="s">
        <v>4254</v>
      </c>
      <c r="J628" s="625">
        <v>3670</v>
      </c>
      <c r="K628" s="625"/>
      <c r="L628" s="463"/>
    </row>
    <row r="629" spans="1:12" ht="51" x14ac:dyDescent="0.25">
      <c r="A629" s="623">
        <v>627</v>
      </c>
      <c r="B629" s="622" t="s">
        <v>3997</v>
      </c>
      <c r="C629" s="609" t="s">
        <v>5019</v>
      </c>
      <c r="D629" s="626" t="s">
        <v>301</v>
      </c>
      <c r="E629" s="626" t="s">
        <v>302</v>
      </c>
      <c r="F629" s="611" t="s">
        <v>113</v>
      </c>
      <c r="G629" s="609" t="s">
        <v>5024</v>
      </c>
      <c r="H629" s="609" t="s">
        <v>5025</v>
      </c>
      <c r="I629" s="618" t="s">
        <v>4254</v>
      </c>
      <c r="J629" s="625">
        <v>980</v>
      </c>
      <c r="K629" s="625"/>
      <c r="L629" s="463"/>
    </row>
    <row r="630" spans="1:12" ht="38.25" x14ac:dyDescent="0.25">
      <c r="A630" s="623">
        <v>628</v>
      </c>
      <c r="B630" s="622" t="s">
        <v>3997</v>
      </c>
      <c r="C630" s="609" t="s">
        <v>5019</v>
      </c>
      <c r="D630" s="626" t="s">
        <v>301</v>
      </c>
      <c r="E630" s="626" t="s">
        <v>302</v>
      </c>
      <c r="F630" s="611" t="s">
        <v>113</v>
      </c>
      <c r="G630" s="609" t="s">
        <v>5026</v>
      </c>
      <c r="H630" s="609" t="s">
        <v>5027</v>
      </c>
      <c r="I630" s="618" t="s">
        <v>1495</v>
      </c>
      <c r="J630" s="625">
        <v>9000</v>
      </c>
      <c r="K630" s="625"/>
      <c r="L630" s="463"/>
    </row>
    <row r="631" spans="1:12" ht="25.5" x14ac:dyDescent="0.25">
      <c r="A631" s="633">
        <v>629</v>
      </c>
      <c r="B631" s="629" t="s">
        <v>5029</v>
      </c>
      <c r="C631" s="629" t="s">
        <v>5136</v>
      </c>
      <c r="D631" s="630" t="s">
        <v>577</v>
      </c>
      <c r="E631" s="630" t="s">
        <v>302</v>
      </c>
      <c r="F631" s="629"/>
      <c r="G631" s="629" t="s">
        <v>5034</v>
      </c>
      <c r="H631" s="629" t="s">
        <v>5137</v>
      </c>
      <c r="I631" s="639">
        <v>2023</v>
      </c>
      <c r="J631" s="640">
        <v>4500</v>
      </c>
      <c r="K631" s="641"/>
      <c r="L631" s="641"/>
    </row>
    <row r="632" spans="1:12" ht="25.5" x14ac:dyDescent="0.25">
      <c r="A632" s="633">
        <v>630</v>
      </c>
      <c r="B632" s="629" t="s">
        <v>5029</v>
      </c>
      <c r="C632" s="629" t="s">
        <v>5138</v>
      </c>
      <c r="D632" s="630" t="s">
        <v>577</v>
      </c>
      <c r="E632" s="630" t="s">
        <v>302</v>
      </c>
      <c r="F632" s="629" t="s">
        <v>5139</v>
      </c>
      <c r="G632" s="629" t="s">
        <v>5034</v>
      </c>
      <c r="H632" s="629" t="s">
        <v>5140</v>
      </c>
      <c r="I632" s="642">
        <v>2023</v>
      </c>
      <c r="J632" s="640">
        <v>1000</v>
      </c>
      <c r="K632" s="628"/>
      <c r="L632" s="628"/>
    </row>
    <row r="633" spans="1:12" ht="25.5" x14ac:dyDescent="0.25">
      <c r="A633" s="633">
        <v>631</v>
      </c>
      <c r="B633" s="629" t="s">
        <v>5029</v>
      </c>
      <c r="C633" s="629" t="s">
        <v>5141</v>
      </c>
      <c r="D633" s="630" t="s">
        <v>577</v>
      </c>
      <c r="E633" s="630" t="s">
        <v>302</v>
      </c>
      <c r="F633" s="629" t="s">
        <v>5142</v>
      </c>
      <c r="G633" s="629" t="s">
        <v>5034</v>
      </c>
      <c r="H633" s="629" t="s">
        <v>5143</v>
      </c>
      <c r="I633" s="642">
        <v>2023</v>
      </c>
      <c r="J633" s="640">
        <v>10000</v>
      </c>
      <c r="K633" s="628"/>
      <c r="L633" s="628"/>
    </row>
    <row r="634" spans="1:12" ht="25.5" x14ac:dyDescent="0.25">
      <c r="A634" s="633">
        <v>632</v>
      </c>
      <c r="B634" s="629" t="s">
        <v>5029</v>
      </c>
      <c r="C634" s="629" t="s">
        <v>2084</v>
      </c>
      <c r="D634" s="630" t="s">
        <v>577</v>
      </c>
      <c r="E634" s="630" t="s">
        <v>302</v>
      </c>
      <c r="F634" s="629" t="s">
        <v>5144</v>
      </c>
      <c r="G634" s="629" t="s">
        <v>5034</v>
      </c>
      <c r="H634" s="629" t="s">
        <v>5145</v>
      </c>
      <c r="I634" s="642">
        <v>2023</v>
      </c>
      <c r="J634" s="640">
        <v>3200</v>
      </c>
      <c r="K634" s="628"/>
      <c r="L634" s="628"/>
    </row>
    <row r="635" spans="1:12" ht="25.5" x14ac:dyDescent="0.25">
      <c r="A635" s="633">
        <v>633</v>
      </c>
      <c r="B635" s="629" t="s">
        <v>5029</v>
      </c>
      <c r="C635" s="629" t="s">
        <v>5146</v>
      </c>
      <c r="D635" s="630" t="s">
        <v>577</v>
      </c>
      <c r="E635" s="630" t="s">
        <v>302</v>
      </c>
      <c r="F635" s="629" t="s">
        <v>5147</v>
      </c>
      <c r="G635" s="629" t="s">
        <v>5034</v>
      </c>
      <c r="H635" s="629" t="s">
        <v>5148</v>
      </c>
      <c r="I635" s="642">
        <v>2023</v>
      </c>
      <c r="J635" s="640">
        <v>2520</v>
      </c>
      <c r="K635" s="628"/>
      <c r="L635" s="628"/>
    </row>
    <row r="636" spans="1:12" ht="38.25" x14ac:dyDescent="0.25">
      <c r="A636" s="633">
        <v>634</v>
      </c>
      <c r="B636" s="629" t="s">
        <v>5029</v>
      </c>
      <c r="C636" s="629" t="s">
        <v>5149</v>
      </c>
      <c r="D636" s="630" t="s">
        <v>577</v>
      </c>
      <c r="E636" s="630" t="s">
        <v>302</v>
      </c>
      <c r="F636" s="629" t="s">
        <v>5150</v>
      </c>
      <c r="G636" s="629" t="s">
        <v>5034</v>
      </c>
      <c r="H636" s="629" t="s">
        <v>5137</v>
      </c>
      <c r="I636" s="642">
        <v>2023</v>
      </c>
      <c r="J636" s="640">
        <v>10000</v>
      </c>
      <c r="K636" s="628"/>
      <c r="L636" s="628"/>
    </row>
    <row r="637" spans="1:12" ht="38.25" x14ac:dyDescent="0.25">
      <c r="A637" s="633">
        <v>635</v>
      </c>
      <c r="B637" s="629" t="s">
        <v>5029</v>
      </c>
      <c r="C637" s="629" t="s">
        <v>5151</v>
      </c>
      <c r="D637" s="630" t="s">
        <v>577</v>
      </c>
      <c r="E637" s="630" t="s">
        <v>302</v>
      </c>
      <c r="F637" s="629" t="s">
        <v>5152</v>
      </c>
      <c r="G637" s="629" t="s">
        <v>5034</v>
      </c>
      <c r="H637" s="629" t="s">
        <v>5153</v>
      </c>
      <c r="I637" s="642">
        <v>2023</v>
      </c>
      <c r="J637" s="640">
        <v>5000</v>
      </c>
      <c r="K637" s="628"/>
      <c r="L637" s="628"/>
    </row>
    <row r="638" spans="1:12" ht="25.5" x14ac:dyDescent="0.25">
      <c r="A638" s="633">
        <v>636</v>
      </c>
      <c r="B638" s="629" t="s">
        <v>5029</v>
      </c>
      <c r="C638" s="629" t="s">
        <v>5154</v>
      </c>
      <c r="D638" s="630" t="s">
        <v>577</v>
      </c>
      <c r="E638" s="630" t="s">
        <v>302</v>
      </c>
      <c r="F638" s="629" t="s">
        <v>5155</v>
      </c>
      <c r="G638" s="629" t="s">
        <v>5034</v>
      </c>
      <c r="H638" s="629" t="s">
        <v>5156</v>
      </c>
      <c r="I638" s="642">
        <v>2023</v>
      </c>
      <c r="J638" s="640">
        <v>7800</v>
      </c>
      <c r="K638" s="628"/>
      <c r="L638" s="628"/>
    </row>
    <row r="639" spans="1:12" ht="38.25" x14ac:dyDescent="0.25">
      <c r="A639" s="633">
        <v>637</v>
      </c>
      <c r="B639" s="629" t="s">
        <v>5029</v>
      </c>
      <c r="C639" s="629" t="s">
        <v>5113</v>
      </c>
      <c r="D639" s="630" t="s">
        <v>577</v>
      </c>
      <c r="E639" s="630" t="s">
        <v>302</v>
      </c>
      <c r="F639" s="629" t="s">
        <v>5157</v>
      </c>
      <c r="G639" s="629" t="s">
        <v>5034</v>
      </c>
      <c r="H639" s="629" t="s">
        <v>5158</v>
      </c>
      <c r="I639" s="637">
        <v>2023</v>
      </c>
      <c r="J639" s="640">
        <v>4900</v>
      </c>
      <c r="K639" s="628"/>
      <c r="L639" s="628"/>
    </row>
    <row r="640" spans="1:12" ht="38.25" x14ac:dyDescent="0.25">
      <c r="A640" s="633">
        <v>638</v>
      </c>
      <c r="B640" s="629" t="s">
        <v>5029</v>
      </c>
      <c r="C640" s="629" t="s">
        <v>5113</v>
      </c>
      <c r="D640" s="630" t="s">
        <v>577</v>
      </c>
      <c r="E640" s="630" t="s">
        <v>302</v>
      </c>
      <c r="F640" s="629" t="s">
        <v>5139</v>
      </c>
      <c r="G640" s="629" t="s">
        <v>5034</v>
      </c>
      <c r="H640" s="629" t="s">
        <v>5158</v>
      </c>
      <c r="I640" s="637">
        <v>2023</v>
      </c>
      <c r="J640" s="640">
        <v>4500</v>
      </c>
      <c r="K640" s="628"/>
      <c r="L640" s="628"/>
    </row>
    <row r="641" spans="1:12" ht="76.5" x14ac:dyDescent="0.25">
      <c r="A641" s="633">
        <v>639</v>
      </c>
      <c r="B641" s="629" t="s">
        <v>5029</v>
      </c>
      <c r="C641" s="629" t="s">
        <v>5159</v>
      </c>
      <c r="D641" s="630" t="s">
        <v>577</v>
      </c>
      <c r="E641" s="630" t="s">
        <v>302</v>
      </c>
      <c r="F641" s="629" t="s">
        <v>5160</v>
      </c>
      <c r="G641" s="629" t="s">
        <v>5034</v>
      </c>
      <c r="H641" s="629" t="s">
        <v>5161</v>
      </c>
      <c r="I641" s="637">
        <v>2023</v>
      </c>
      <c r="J641" s="640">
        <v>2964.5399999999995</v>
      </c>
      <c r="K641" s="628"/>
      <c r="L641" s="628"/>
    </row>
    <row r="642" spans="1:12" ht="25.5" x14ac:dyDescent="0.25">
      <c r="A642" s="633">
        <v>640</v>
      </c>
      <c r="B642" s="629" t="s">
        <v>5029</v>
      </c>
      <c r="C642" s="629" t="s">
        <v>5162</v>
      </c>
      <c r="D642" s="630" t="s">
        <v>577</v>
      </c>
      <c r="E642" s="630" t="s">
        <v>302</v>
      </c>
      <c r="F642" s="629"/>
      <c r="G642" s="629" t="s">
        <v>5034</v>
      </c>
      <c r="H642" s="629" t="s">
        <v>5163</v>
      </c>
      <c r="I642" s="637">
        <v>2023</v>
      </c>
      <c r="J642" s="640">
        <v>2000</v>
      </c>
      <c r="K642" s="628"/>
      <c r="L642" s="628"/>
    </row>
    <row r="643" spans="1:12" ht="51" x14ac:dyDescent="0.25">
      <c r="A643" s="656">
        <v>641</v>
      </c>
      <c r="B643" s="645" t="s">
        <v>5165</v>
      </c>
      <c r="C643" s="645" t="s">
        <v>5255</v>
      </c>
      <c r="D643" s="656" t="s">
        <v>301</v>
      </c>
      <c r="E643" s="656" t="s">
        <v>302</v>
      </c>
      <c r="F643" s="645" t="s">
        <v>5256</v>
      </c>
      <c r="G643" s="657" t="s">
        <v>5257</v>
      </c>
      <c r="H643" s="645" t="s">
        <v>5258</v>
      </c>
      <c r="I643" s="655" t="s">
        <v>4254</v>
      </c>
      <c r="J643" s="658">
        <v>3500</v>
      </c>
      <c r="K643" s="648"/>
      <c r="L643" s="645"/>
    </row>
    <row r="644" spans="1:12" ht="67.5" x14ac:dyDescent="0.25">
      <c r="A644" s="709">
        <v>642</v>
      </c>
      <c r="B644" s="662" t="s">
        <v>5264</v>
      </c>
      <c r="C644" s="662" t="s">
        <v>5260</v>
      </c>
      <c r="D644" s="669" t="s">
        <v>577</v>
      </c>
      <c r="E644" s="669" t="s">
        <v>302</v>
      </c>
      <c r="F644" s="662" t="s">
        <v>5261</v>
      </c>
      <c r="G644" s="662" t="s">
        <v>5265</v>
      </c>
      <c r="H644" s="662" t="s">
        <v>5262</v>
      </c>
      <c r="I644" s="672">
        <v>45049</v>
      </c>
      <c r="J644" s="663">
        <v>1000</v>
      </c>
      <c r="K644" s="661"/>
      <c r="L644" s="664" t="s">
        <v>5263</v>
      </c>
    </row>
    <row r="645" spans="1:12" ht="63.75" x14ac:dyDescent="0.25">
      <c r="A645" s="709">
        <v>643</v>
      </c>
      <c r="B645" s="662" t="s">
        <v>5277</v>
      </c>
      <c r="C645" s="661" t="s">
        <v>568</v>
      </c>
      <c r="D645" s="669" t="s">
        <v>301</v>
      </c>
      <c r="E645" s="669" t="s">
        <v>302</v>
      </c>
      <c r="F645" s="662" t="s">
        <v>5423</v>
      </c>
      <c r="G645" s="666" t="s">
        <v>5266</v>
      </c>
      <c r="H645" s="662" t="s">
        <v>5278</v>
      </c>
      <c r="I645" s="673" t="s">
        <v>5267</v>
      </c>
      <c r="J645" s="663">
        <v>249720</v>
      </c>
      <c r="K645" s="661"/>
      <c r="L645" s="661"/>
    </row>
    <row r="646" spans="1:12" ht="51" x14ac:dyDescent="0.25">
      <c r="A646" s="709">
        <v>644</v>
      </c>
      <c r="B646" s="662" t="s">
        <v>5277</v>
      </c>
      <c r="C646" s="667" t="s">
        <v>5268</v>
      </c>
      <c r="D646" s="670" t="s">
        <v>301</v>
      </c>
      <c r="E646" s="670" t="s">
        <v>302</v>
      </c>
      <c r="F646" s="668"/>
      <c r="G646" s="667" t="s">
        <v>5266</v>
      </c>
      <c r="H646" s="667" t="s">
        <v>5269</v>
      </c>
      <c r="I646" s="665" t="s">
        <v>5270</v>
      </c>
      <c r="J646" s="663">
        <v>20000</v>
      </c>
      <c r="K646" s="668"/>
      <c r="L646" s="668"/>
    </row>
    <row r="647" spans="1:12" ht="38.25" x14ac:dyDescent="0.25">
      <c r="A647" s="709">
        <v>645</v>
      </c>
      <c r="B647" s="662" t="s">
        <v>5277</v>
      </c>
      <c r="C647" s="661" t="s">
        <v>568</v>
      </c>
      <c r="D647" s="670" t="s">
        <v>301</v>
      </c>
      <c r="E647" s="670" t="s">
        <v>302</v>
      </c>
      <c r="F647" s="667" t="s">
        <v>5271</v>
      </c>
      <c r="G647" s="668" t="s">
        <v>5272</v>
      </c>
      <c r="H647" s="668" t="s">
        <v>5273</v>
      </c>
      <c r="I647" s="673" t="s">
        <v>5274</v>
      </c>
      <c r="J647" s="663">
        <v>49999.199999999997</v>
      </c>
      <c r="K647" s="668"/>
      <c r="L647" s="668"/>
    </row>
    <row r="648" spans="1:12" ht="38.25" x14ac:dyDescent="0.25">
      <c r="A648" s="709">
        <v>646</v>
      </c>
      <c r="B648" s="662" t="s">
        <v>5277</v>
      </c>
      <c r="C648" s="667" t="s">
        <v>2953</v>
      </c>
      <c r="D648" s="670" t="s">
        <v>301</v>
      </c>
      <c r="E648" s="670" t="s">
        <v>541</v>
      </c>
      <c r="F648" s="668"/>
      <c r="G648" s="668" t="s">
        <v>5272</v>
      </c>
      <c r="H648" s="668" t="s">
        <v>5275</v>
      </c>
      <c r="I648" s="671"/>
      <c r="J648" s="663">
        <v>3510</v>
      </c>
      <c r="K648" s="668"/>
      <c r="L648" s="668"/>
    </row>
    <row r="649" spans="1:12" ht="38.25" x14ac:dyDescent="0.25">
      <c r="A649" s="709">
        <v>647</v>
      </c>
      <c r="B649" s="662" t="s">
        <v>5277</v>
      </c>
      <c r="C649" s="668"/>
      <c r="D649" s="670" t="s">
        <v>301</v>
      </c>
      <c r="E649" s="670" t="s">
        <v>541</v>
      </c>
      <c r="F649" s="668"/>
      <c r="G649" s="667" t="s">
        <v>5301</v>
      </c>
      <c r="H649" s="668" t="s">
        <v>5276</v>
      </c>
      <c r="I649" s="671"/>
      <c r="J649" s="663">
        <v>13678.58</v>
      </c>
      <c r="K649" s="668"/>
      <c r="L649" s="668"/>
    </row>
    <row r="650" spans="1:12" ht="102" x14ac:dyDescent="0.25">
      <c r="A650" s="709">
        <v>648</v>
      </c>
      <c r="B650" s="667" t="s">
        <v>5299</v>
      </c>
      <c r="C650" s="662" t="s">
        <v>5300</v>
      </c>
      <c r="D650" s="670" t="s">
        <v>301</v>
      </c>
      <c r="E650" s="670" t="s">
        <v>541</v>
      </c>
      <c r="F650" s="662" t="s">
        <v>5279</v>
      </c>
      <c r="G650" s="662" t="s">
        <v>5280</v>
      </c>
      <c r="H650" s="662" t="s">
        <v>5281</v>
      </c>
      <c r="I650" s="673" t="s">
        <v>5282</v>
      </c>
      <c r="J650" s="663">
        <v>387127</v>
      </c>
      <c r="K650" s="661"/>
      <c r="L650" s="661"/>
    </row>
    <row r="651" spans="1:12" ht="102" x14ac:dyDescent="0.25">
      <c r="A651" s="709">
        <v>649</v>
      </c>
      <c r="B651" s="667" t="s">
        <v>5299</v>
      </c>
      <c r="C651" s="667" t="s">
        <v>5300</v>
      </c>
      <c r="D651" s="670" t="s">
        <v>301</v>
      </c>
      <c r="E651" s="670" t="s">
        <v>541</v>
      </c>
      <c r="F651" s="667" t="s">
        <v>5283</v>
      </c>
      <c r="G651" s="667" t="s">
        <v>5280</v>
      </c>
      <c r="H651" s="667" t="s">
        <v>5281</v>
      </c>
      <c r="I651" s="665" t="s">
        <v>5284</v>
      </c>
      <c r="J651" s="663" t="s">
        <v>5285</v>
      </c>
      <c r="K651" s="668"/>
      <c r="L651" s="668"/>
    </row>
    <row r="652" spans="1:12" ht="102" x14ac:dyDescent="0.25">
      <c r="A652" s="709">
        <v>650</v>
      </c>
      <c r="B652" s="667" t="s">
        <v>5299</v>
      </c>
      <c r="C652" s="667" t="s">
        <v>5300</v>
      </c>
      <c r="D652" s="670" t="s">
        <v>301</v>
      </c>
      <c r="E652" s="670" t="s">
        <v>541</v>
      </c>
      <c r="F652" s="667" t="s">
        <v>5286</v>
      </c>
      <c r="G652" s="667" t="s">
        <v>5280</v>
      </c>
      <c r="H652" s="667" t="s">
        <v>5287</v>
      </c>
      <c r="I652" s="665" t="s">
        <v>5288</v>
      </c>
      <c r="J652" s="663">
        <v>501</v>
      </c>
      <c r="K652" s="668"/>
      <c r="L652" s="668"/>
    </row>
    <row r="653" spans="1:12" ht="102" x14ac:dyDescent="0.25">
      <c r="A653" s="709">
        <v>651</v>
      </c>
      <c r="B653" s="667" t="s">
        <v>5299</v>
      </c>
      <c r="C653" s="667" t="s">
        <v>5300</v>
      </c>
      <c r="D653" s="670" t="s">
        <v>301</v>
      </c>
      <c r="E653" s="670" t="s">
        <v>541</v>
      </c>
      <c r="F653" s="667" t="s">
        <v>5289</v>
      </c>
      <c r="G653" s="667" t="s">
        <v>5280</v>
      </c>
      <c r="H653" s="667" t="s">
        <v>5287</v>
      </c>
      <c r="I653" s="665" t="s">
        <v>5290</v>
      </c>
      <c r="J653" s="663">
        <v>463</v>
      </c>
      <c r="K653" s="668"/>
      <c r="L653" s="668"/>
    </row>
    <row r="654" spans="1:12" ht="63.75" x14ac:dyDescent="0.25">
      <c r="A654" s="709">
        <v>652</v>
      </c>
      <c r="B654" s="667" t="s">
        <v>5299</v>
      </c>
      <c r="C654" s="667" t="s">
        <v>5291</v>
      </c>
      <c r="D654" s="670" t="s">
        <v>301</v>
      </c>
      <c r="E654" s="670" t="s">
        <v>541</v>
      </c>
      <c r="F654" s="667" t="s">
        <v>5292</v>
      </c>
      <c r="G654" s="667" t="s">
        <v>5280</v>
      </c>
      <c r="H654" s="667" t="s">
        <v>5293</v>
      </c>
      <c r="I654" s="676" t="s">
        <v>5302</v>
      </c>
      <c r="J654" s="663">
        <v>350788.4</v>
      </c>
      <c r="K654" s="668"/>
      <c r="L654" s="675" t="s">
        <v>5303</v>
      </c>
    </row>
    <row r="655" spans="1:12" ht="102" x14ac:dyDescent="0.25">
      <c r="A655" s="709">
        <v>653</v>
      </c>
      <c r="B655" s="667" t="s">
        <v>5299</v>
      </c>
      <c r="C655" s="667" t="s">
        <v>5300</v>
      </c>
      <c r="D655" s="670" t="s">
        <v>301</v>
      </c>
      <c r="E655" s="670" t="s">
        <v>541</v>
      </c>
      <c r="F655" s="667" t="s">
        <v>1666</v>
      </c>
      <c r="G655" s="667" t="s">
        <v>5280</v>
      </c>
      <c r="H655" s="667" t="s">
        <v>5294</v>
      </c>
      <c r="I655" s="665" t="s">
        <v>5295</v>
      </c>
      <c r="J655" s="663">
        <v>100000</v>
      </c>
      <c r="K655" s="668"/>
      <c r="L655" s="674"/>
    </row>
    <row r="656" spans="1:12" ht="102" x14ac:dyDescent="0.25">
      <c r="A656" s="709">
        <v>654</v>
      </c>
      <c r="B656" s="667" t="s">
        <v>5299</v>
      </c>
      <c r="C656" s="667" t="s">
        <v>5300</v>
      </c>
      <c r="D656" s="670" t="s">
        <v>301</v>
      </c>
      <c r="E656" s="668" t="s">
        <v>541</v>
      </c>
      <c r="F656" s="667" t="s">
        <v>5296</v>
      </c>
      <c r="G656" s="667" t="s">
        <v>5280</v>
      </c>
      <c r="H656" s="667" t="s">
        <v>5297</v>
      </c>
      <c r="I656" s="665" t="s">
        <v>5298</v>
      </c>
      <c r="J656" s="663">
        <v>169.71</v>
      </c>
      <c r="K656" s="668"/>
      <c r="L656" s="668"/>
    </row>
  </sheetData>
  <autoFilter ref="A2:M656" xr:uid="{00000000-0009-0000-0000-000018000000}"/>
  <mergeCells count="1">
    <mergeCell ref="A1:L1"/>
  </mergeCells>
  <conditionalFormatting sqref="F641:F642">
    <cfRule type="duplicateValues" dxfId="0" priority="1"/>
  </conditionalFormatting>
  <hyperlinks>
    <hyperlink ref="G5" r:id="rId1" display="https://is.stuba.sk/auth/lide/clovek.pl?id=749" xr:uid="{00000000-0004-0000-1800-000000000000}"/>
    <hyperlink ref="H9" r:id="rId2" xr:uid="{00000000-0004-0000-1800-000001000000}"/>
    <hyperlink ref="F12" r:id="rId3" display="https://www.ceepus.info/nw/0050-2223" xr:uid="{00000000-0004-0000-1800-000002000000}"/>
  </hyperlinks>
  <pageMargins left="0.70866141732283472" right="0.70866141732283472" top="0.74803149606299213" bottom="0.74803149606299213" header="0.31496062992125984" footer="0.31496062992125984"/>
  <pageSetup paperSize="9" scale="10" orientation="landscape"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800-000000000000}">
          <x14:formula1>
            <xm:f>'C:\Users\Vladimir\Desktop\[Vyrocna sprava 2019_UM STU.xlsx]VŠ'!#REF!</xm:f>
          </x14:formula1>
          <xm:sqref>B643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6" tint="-0.249977111117893"/>
  </sheetPr>
  <dimension ref="A1:E267"/>
  <sheetViews>
    <sheetView view="pageBreakPreview" zoomScaleNormal="100" zoomScaleSheetLayoutView="100" workbookViewId="0">
      <selection activeCell="C3" sqref="C3"/>
    </sheetView>
  </sheetViews>
  <sheetFormatPr defaultRowHeight="15.75" x14ac:dyDescent="0.25"/>
  <cols>
    <col min="1" max="1" width="18.125" customWidth="1"/>
    <col min="2" max="2" width="23.5" customWidth="1"/>
    <col min="3" max="3" width="32.625" customWidth="1"/>
    <col min="4" max="4" width="22" customWidth="1"/>
    <col min="5" max="5" width="15.875" customWidth="1"/>
  </cols>
  <sheetData>
    <row r="1" spans="1:5" ht="21" thickBot="1" x14ac:dyDescent="0.35">
      <c r="A1" s="746" t="s">
        <v>261</v>
      </c>
      <c r="B1" s="746"/>
      <c r="C1" s="746"/>
      <c r="D1" s="746"/>
      <c r="E1" s="746"/>
    </row>
    <row r="2" spans="1:5" s="1" customFormat="1" ht="16.5" thickBot="1" x14ac:dyDescent="0.3">
      <c r="A2" s="117" t="s">
        <v>209</v>
      </c>
      <c r="B2" s="120" t="s">
        <v>210</v>
      </c>
      <c r="C2" s="120" t="s">
        <v>211</v>
      </c>
      <c r="D2" s="120" t="s">
        <v>212</v>
      </c>
      <c r="E2" s="118" t="s">
        <v>213</v>
      </c>
    </row>
    <row r="3" spans="1:5" s="1" customFormat="1" ht="51" x14ac:dyDescent="0.25">
      <c r="A3" s="412" t="s">
        <v>1207</v>
      </c>
      <c r="B3" s="413" t="s">
        <v>1291</v>
      </c>
      <c r="C3" s="414" t="s">
        <v>1208</v>
      </c>
      <c r="D3" s="415" t="s">
        <v>1209</v>
      </c>
      <c r="E3" s="416" t="s">
        <v>1210</v>
      </c>
    </row>
    <row r="4" spans="1:5" s="1" customFormat="1" ht="25.5" x14ac:dyDescent="0.25">
      <c r="A4" s="417" t="s">
        <v>1211</v>
      </c>
      <c r="B4" s="418" t="s">
        <v>1292</v>
      </c>
      <c r="C4" s="419" t="s">
        <v>1212</v>
      </c>
      <c r="D4" s="419" t="s">
        <v>1213</v>
      </c>
      <c r="E4" s="420" t="s">
        <v>1214</v>
      </c>
    </row>
    <row r="5" spans="1:5" s="1" customFormat="1" ht="25.5" x14ac:dyDescent="0.25">
      <c r="A5" s="417" t="s">
        <v>1211</v>
      </c>
      <c r="B5" s="418" t="s">
        <v>1292</v>
      </c>
      <c r="C5" s="419" t="s">
        <v>1215</v>
      </c>
      <c r="D5" s="419" t="s">
        <v>1213</v>
      </c>
      <c r="E5" s="420" t="s">
        <v>1214</v>
      </c>
    </row>
    <row r="6" spans="1:5" s="1" customFormat="1" ht="25.5" x14ac:dyDescent="0.25">
      <c r="A6" s="417" t="s">
        <v>1211</v>
      </c>
      <c r="B6" s="418" t="s">
        <v>1292</v>
      </c>
      <c r="C6" s="419" t="s">
        <v>1216</v>
      </c>
      <c r="D6" s="419" t="s">
        <v>1213</v>
      </c>
      <c r="E6" s="420" t="s">
        <v>1214</v>
      </c>
    </row>
    <row r="7" spans="1:5" s="1" customFormat="1" ht="25.5" x14ac:dyDescent="0.25">
      <c r="A7" s="417" t="s">
        <v>1217</v>
      </c>
      <c r="B7" s="418" t="s">
        <v>1293</v>
      </c>
      <c r="C7" s="419" t="s">
        <v>1218</v>
      </c>
      <c r="D7" s="419" t="s">
        <v>1213</v>
      </c>
      <c r="E7" s="420" t="s">
        <v>1214</v>
      </c>
    </row>
    <row r="8" spans="1:5" s="1" customFormat="1" ht="25.5" x14ac:dyDescent="0.25">
      <c r="A8" s="417" t="s">
        <v>1211</v>
      </c>
      <c r="B8" s="418" t="s">
        <v>1293</v>
      </c>
      <c r="C8" s="419" t="s">
        <v>1219</v>
      </c>
      <c r="D8" s="419" t="s">
        <v>1213</v>
      </c>
      <c r="E8" s="420" t="s">
        <v>1214</v>
      </c>
    </row>
    <row r="9" spans="1:5" ht="25.5" x14ac:dyDescent="0.25">
      <c r="A9" s="417" t="s">
        <v>1220</v>
      </c>
      <c r="B9" s="418" t="s">
        <v>1293</v>
      </c>
      <c r="C9" s="419" t="s">
        <v>1221</v>
      </c>
      <c r="D9" s="419" t="s">
        <v>1213</v>
      </c>
      <c r="E9" s="420" t="s">
        <v>1214</v>
      </c>
    </row>
    <row r="10" spans="1:5" ht="25.5" x14ac:dyDescent="0.25">
      <c r="A10" s="417" t="s">
        <v>1220</v>
      </c>
      <c r="B10" s="418" t="s">
        <v>1293</v>
      </c>
      <c r="C10" s="419" t="s">
        <v>1222</v>
      </c>
      <c r="D10" s="419" t="s">
        <v>1213</v>
      </c>
      <c r="E10" s="420" t="s">
        <v>1214</v>
      </c>
    </row>
    <row r="11" spans="1:5" ht="25.5" x14ac:dyDescent="0.25">
      <c r="A11" s="421" t="s">
        <v>1223</v>
      </c>
      <c r="B11" s="418" t="s">
        <v>1294</v>
      </c>
      <c r="C11" s="419" t="s">
        <v>1224</v>
      </c>
      <c r="D11" s="419" t="s">
        <v>1225</v>
      </c>
      <c r="E11" s="422" t="s">
        <v>1226</v>
      </c>
    </row>
    <row r="12" spans="1:5" ht="25.5" x14ac:dyDescent="0.25">
      <c r="A12" s="421" t="s">
        <v>1223</v>
      </c>
      <c r="B12" s="418" t="s">
        <v>1294</v>
      </c>
      <c r="C12" s="419" t="s">
        <v>1227</v>
      </c>
      <c r="D12" s="419" t="s">
        <v>1228</v>
      </c>
      <c r="E12" s="422" t="s">
        <v>1229</v>
      </c>
    </row>
    <row r="13" spans="1:5" ht="25.5" x14ac:dyDescent="0.25">
      <c r="A13" s="421" t="s">
        <v>1223</v>
      </c>
      <c r="B13" s="418" t="s">
        <v>1294</v>
      </c>
      <c r="C13" s="419" t="s">
        <v>1230</v>
      </c>
      <c r="D13" s="419" t="s">
        <v>1231</v>
      </c>
      <c r="E13" s="422" t="s">
        <v>1232</v>
      </c>
    </row>
    <row r="14" spans="1:5" ht="51" x14ac:dyDescent="0.25">
      <c r="A14" s="417" t="s">
        <v>1220</v>
      </c>
      <c r="B14" s="418" t="s">
        <v>1295</v>
      </c>
      <c r="C14" s="419" t="s">
        <v>1233</v>
      </c>
      <c r="D14" s="419" t="s">
        <v>1213</v>
      </c>
      <c r="E14" s="420" t="s">
        <v>1214</v>
      </c>
    </row>
    <row r="15" spans="1:5" ht="38.25" x14ac:dyDescent="0.25">
      <c r="A15" s="417" t="s">
        <v>1217</v>
      </c>
      <c r="B15" s="418" t="s">
        <v>1296</v>
      </c>
      <c r="C15" s="419" t="s">
        <v>1234</v>
      </c>
      <c r="D15" s="419" t="s">
        <v>1213</v>
      </c>
      <c r="E15" s="420" t="s">
        <v>1214</v>
      </c>
    </row>
    <row r="16" spans="1:5" ht="63.75" x14ac:dyDescent="0.25">
      <c r="A16" s="417" t="s">
        <v>1235</v>
      </c>
      <c r="B16" s="418" t="s">
        <v>1297</v>
      </c>
      <c r="C16" s="419" t="s">
        <v>1236</v>
      </c>
      <c r="D16" s="419" t="s">
        <v>1237</v>
      </c>
      <c r="E16" s="423">
        <v>45264</v>
      </c>
    </row>
    <row r="17" spans="1:5" ht="38.25" x14ac:dyDescent="0.25">
      <c r="A17" s="421" t="s">
        <v>1211</v>
      </c>
      <c r="B17" s="418" t="s">
        <v>1298</v>
      </c>
      <c r="C17" s="419" t="s">
        <v>1238</v>
      </c>
      <c r="D17" s="419" t="s">
        <v>1213</v>
      </c>
      <c r="E17" s="420" t="s">
        <v>1214</v>
      </c>
    </row>
    <row r="18" spans="1:5" ht="38.25" x14ac:dyDescent="0.25">
      <c r="A18" s="421" t="s">
        <v>1211</v>
      </c>
      <c r="B18" s="418" t="s">
        <v>1298</v>
      </c>
      <c r="C18" s="419" t="s">
        <v>1239</v>
      </c>
      <c r="D18" s="419" t="s">
        <v>1213</v>
      </c>
      <c r="E18" s="420" t="s">
        <v>1214</v>
      </c>
    </row>
    <row r="19" spans="1:5" ht="38.25" x14ac:dyDescent="0.25">
      <c r="A19" s="421" t="s">
        <v>1211</v>
      </c>
      <c r="B19" s="418" t="s">
        <v>1298</v>
      </c>
      <c r="C19" s="419" t="s">
        <v>1240</v>
      </c>
      <c r="D19" s="419" t="s">
        <v>1213</v>
      </c>
      <c r="E19" s="420" t="s">
        <v>1214</v>
      </c>
    </row>
    <row r="20" spans="1:5" ht="25.5" x14ac:dyDescent="0.25">
      <c r="A20" s="417" t="s">
        <v>1241</v>
      </c>
      <c r="B20" s="418" t="s">
        <v>1299</v>
      </c>
      <c r="C20" s="419" t="s">
        <v>1242</v>
      </c>
      <c r="D20" s="419" t="s">
        <v>1243</v>
      </c>
      <c r="E20" s="423">
        <v>45079</v>
      </c>
    </row>
    <row r="21" spans="1:5" ht="63.75" x14ac:dyDescent="0.25">
      <c r="A21" s="417" t="s">
        <v>1211</v>
      </c>
      <c r="B21" s="424" t="s">
        <v>1300</v>
      </c>
      <c r="C21" s="419" t="s">
        <v>1244</v>
      </c>
      <c r="D21" s="419" t="s">
        <v>1245</v>
      </c>
      <c r="E21" s="423">
        <v>44972</v>
      </c>
    </row>
    <row r="22" spans="1:5" ht="63.75" x14ac:dyDescent="0.25">
      <c r="A22" s="417" t="s">
        <v>1211</v>
      </c>
      <c r="B22" s="424" t="s">
        <v>1301</v>
      </c>
      <c r="C22" s="419" t="s">
        <v>1246</v>
      </c>
      <c r="D22" s="419" t="s">
        <v>1213</v>
      </c>
      <c r="E22" s="420" t="s">
        <v>1214</v>
      </c>
    </row>
    <row r="23" spans="1:5" ht="51" x14ac:dyDescent="0.25">
      <c r="A23" s="421" t="s">
        <v>1223</v>
      </c>
      <c r="B23" s="424" t="s">
        <v>1302</v>
      </c>
      <c r="C23" s="425" t="s">
        <v>1247</v>
      </c>
      <c r="D23" s="419" t="s">
        <v>1248</v>
      </c>
      <c r="E23" s="426">
        <v>45188</v>
      </c>
    </row>
    <row r="24" spans="1:5" ht="38.25" x14ac:dyDescent="0.25">
      <c r="A24" s="417" t="s">
        <v>1249</v>
      </c>
      <c r="B24" s="418" t="s">
        <v>1303</v>
      </c>
      <c r="C24" s="419" t="s">
        <v>1250</v>
      </c>
      <c r="D24" s="419" t="s">
        <v>1251</v>
      </c>
      <c r="E24" s="423">
        <v>45271</v>
      </c>
    </row>
    <row r="25" spans="1:5" ht="51" x14ac:dyDescent="0.25">
      <c r="A25" s="417" t="s">
        <v>1217</v>
      </c>
      <c r="B25" s="424" t="s">
        <v>1304</v>
      </c>
      <c r="C25" s="419" t="s">
        <v>1252</v>
      </c>
      <c r="D25" s="419" t="s">
        <v>1213</v>
      </c>
      <c r="E25" s="420" t="s">
        <v>1214</v>
      </c>
    </row>
    <row r="26" spans="1:5" ht="25.5" x14ac:dyDescent="0.25">
      <c r="A26" s="417" t="s">
        <v>1253</v>
      </c>
      <c r="B26" s="424" t="s">
        <v>1305</v>
      </c>
      <c r="C26" s="419" t="s">
        <v>1254</v>
      </c>
      <c r="D26" s="419" t="s">
        <v>1213</v>
      </c>
      <c r="E26" s="420" t="s">
        <v>1214</v>
      </c>
    </row>
    <row r="27" spans="1:5" ht="102" x14ac:dyDescent="0.25">
      <c r="A27" s="417" t="s">
        <v>1241</v>
      </c>
      <c r="B27" s="424" t="s">
        <v>1306</v>
      </c>
      <c r="C27" s="419" t="s">
        <v>1255</v>
      </c>
      <c r="D27" s="419" t="s">
        <v>1256</v>
      </c>
      <c r="E27" s="423">
        <v>45254</v>
      </c>
    </row>
    <row r="28" spans="1:5" ht="38.25" x14ac:dyDescent="0.25">
      <c r="A28" s="421" t="s">
        <v>1211</v>
      </c>
      <c r="B28" s="418" t="s">
        <v>1307</v>
      </c>
      <c r="C28" s="425" t="s">
        <v>1257</v>
      </c>
      <c r="D28" s="419" t="s">
        <v>1213</v>
      </c>
      <c r="E28" s="420" t="s">
        <v>1214</v>
      </c>
    </row>
    <row r="29" spans="1:5" ht="63.75" x14ac:dyDescent="0.25">
      <c r="A29" s="417" t="s">
        <v>1235</v>
      </c>
      <c r="B29" s="418" t="s">
        <v>1308</v>
      </c>
      <c r="C29" s="419" t="s">
        <v>1236</v>
      </c>
      <c r="D29" s="419" t="s">
        <v>1237</v>
      </c>
      <c r="E29" s="423">
        <v>45264</v>
      </c>
    </row>
    <row r="30" spans="1:5" ht="63.75" x14ac:dyDescent="0.25">
      <c r="A30" s="421" t="s">
        <v>1211</v>
      </c>
      <c r="B30" s="418" t="s">
        <v>1308</v>
      </c>
      <c r="C30" s="419" t="s">
        <v>1258</v>
      </c>
      <c r="D30" s="419" t="s">
        <v>1245</v>
      </c>
      <c r="E30" s="423">
        <v>44972</v>
      </c>
    </row>
    <row r="31" spans="1:5" ht="51" x14ac:dyDescent="0.25">
      <c r="A31" s="421" t="s">
        <v>1259</v>
      </c>
      <c r="B31" s="418" t="s">
        <v>1309</v>
      </c>
      <c r="C31" s="419" t="s">
        <v>1260</v>
      </c>
      <c r="D31" s="419" t="s">
        <v>1261</v>
      </c>
      <c r="E31" s="426">
        <v>45215</v>
      </c>
    </row>
    <row r="32" spans="1:5" ht="38.25" x14ac:dyDescent="0.25">
      <c r="A32" s="417" t="s">
        <v>1223</v>
      </c>
      <c r="B32" s="418" t="s">
        <v>1310</v>
      </c>
      <c r="C32" s="419" t="s">
        <v>1262</v>
      </c>
      <c r="D32" s="419" t="s">
        <v>1251</v>
      </c>
      <c r="E32" s="423">
        <v>45269</v>
      </c>
    </row>
    <row r="33" spans="1:5" ht="38.25" x14ac:dyDescent="0.25">
      <c r="A33" s="417" t="s">
        <v>1241</v>
      </c>
      <c r="B33" s="418" t="s">
        <v>1310</v>
      </c>
      <c r="C33" s="419" t="s">
        <v>1263</v>
      </c>
      <c r="D33" s="419" t="s">
        <v>1243</v>
      </c>
      <c r="E33" s="423">
        <v>45086</v>
      </c>
    </row>
    <row r="34" spans="1:5" ht="38.25" x14ac:dyDescent="0.25">
      <c r="A34" s="417" t="s">
        <v>1241</v>
      </c>
      <c r="B34" s="418" t="s">
        <v>1310</v>
      </c>
      <c r="C34" s="419" t="s">
        <v>1264</v>
      </c>
      <c r="D34" s="419" t="s">
        <v>1243</v>
      </c>
      <c r="E34" s="423">
        <v>45079</v>
      </c>
    </row>
    <row r="35" spans="1:5" ht="38.25" x14ac:dyDescent="0.25">
      <c r="A35" s="417" t="s">
        <v>1241</v>
      </c>
      <c r="B35" s="418" t="s">
        <v>1310</v>
      </c>
      <c r="C35" s="419" t="s">
        <v>1265</v>
      </c>
      <c r="D35" s="419" t="s">
        <v>1243</v>
      </c>
      <c r="E35" s="423">
        <v>45086</v>
      </c>
    </row>
    <row r="36" spans="1:5" ht="38.25" x14ac:dyDescent="0.25">
      <c r="A36" s="417" t="s">
        <v>1259</v>
      </c>
      <c r="B36" s="418" t="s">
        <v>1310</v>
      </c>
      <c r="C36" s="419" t="s">
        <v>1266</v>
      </c>
      <c r="D36" s="419" t="s">
        <v>1267</v>
      </c>
      <c r="E36" s="423">
        <v>45196</v>
      </c>
    </row>
    <row r="37" spans="1:5" ht="38.25" x14ac:dyDescent="0.25">
      <c r="A37" s="417" t="s">
        <v>1217</v>
      </c>
      <c r="B37" s="418" t="s">
        <v>1310</v>
      </c>
      <c r="C37" s="419" t="s">
        <v>1268</v>
      </c>
      <c r="D37" s="419" t="s">
        <v>1213</v>
      </c>
      <c r="E37" s="420" t="s">
        <v>1214</v>
      </c>
    </row>
    <row r="38" spans="1:5" ht="38.25" x14ac:dyDescent="0.25">
      <c r="A38" s="417" t="s">
        <v>1211</v>
      </c>
      <c r="B38" s="418" t="s">
        <v>1310</v>
      </c>
      <c r="C38" s="419" t="s">
        <v>1269</v>
      </c>
      <c r="D38" s="419" t="s">
        <v>1213</v>
      </c>
      <c r="E38" s="420" t="s">
        <v>1214</v>
      </c>
    </row>
    <row r="39" spans="1:5" ht="38.25" x14ac:dyDescent="0.25">
      <c r="A39" s="417" t="s">
        <v>1270</v>
      </c>
      <c r="B39" s="418" t="s">
        <v>1311</v>
      </c>
      <c r="C39" s="419" t="s">
        <v>1271</v>
      </c>
      <c r="D39" s="419" t="s">
        <v>1272</v>
      </c>
      <c r="E39" s="420" t="s">
        <v>1273</v>
      </c>
    </row>
    <row r="40" spans="1:5" ht="25.5" x14ac:dyDescent="0.25">
      <c r="A40" s="417" t="s">
        <v>1274</v>
      </c>
      <c r="B40" s="418" t="s">
        <v>1311</v>
      </c>
      <c r="C40" s="419" t="s">
        <v>1275</v>
      </c>
      <c r="D40" s="419" t="s">
        <v>1276</v>
      </c>
      <c r="E40" s="420" t="s">
        <v>1277</v>
      </c>
    </row>
    <row r="41" spans="1:5" ht="25.5" x14ac:dyDescent="0.25">
      <c r="A41" s="417" t="s">
        <v>1278</v>
      </c>
      <c r="B41" s="418" t="s">
        <v>1311</v>
      </c>
      <c r="C41" s="419" t="s">
        <v>1279</v>
      </c>
      <c r="D41" s="419" t="s">
        <v>1280</v>
      </c>
      <c r="E41" s="423">
        <v>45006</v>
      </c>
    </row>
    <row r="42" spans="1:5" ht="25.5" x14ac:dyDescent="0.25">
      <c r="A42" s="417" t="s">
        <v>1278</v>
      </c>
      <c r="B42" s="418" t="s">
        <v>1311</v>
      </c>
      <c r="C42" s="419" t="s">
        <v>1281</v>
      </c>
      <c r="D42" s="419" t="s">
        <v>1280</v>
      </c>
      <c r="E42" s="423">
        <v>45057</v>
      </c>
    </row>
    <row r="43" spans="1:5" ht="25.5" x14ac:dyDescent="0.25">
      <c r="A43" s="417" t="s">
        <v>1217</v>
      </c>
      <c r="B43" s="418" t="s">
        <v>1311</v>
      </c>
      <c r="C43" s="419" t="s">
        <v>1282</v>
      </c>
      <c r="D43" s="419" t="s">
        <v>1280</v>
      </c>
      <c r="E43" s="423">
        <v>45181</v>
      </c>
    </row>
    <row r="44" spans="1:5" ht="25.5" x14ac:dyDescent="0.25">
      <c r="A44" s="417" t="s">
        <v>1270</v>
      </c>
      <c r="B44" s="418" t="s">
        <v>1312</v>
      </c>
      <c r="C44" s="419" t="s">
        <v>1283</v>
      </c>
      <c r="D44" s="419" t="s">
        <v>1284</v>
      </c>
      <c r="E44" s="423">
        <v>45204</v>
      </c>
    </row>
    <row r="45" spans="1:5" ht="51" x14ac:dyDescent="0.25">
      <c r="A45" s="417" t="s">
        <v>1211</v>
      </c>
      <c r="B45" s="424" t="s">
        <v>1313</v>
      </c>
      <c r="C45" s="419" t="s">
        <v>1244</v>
      </c>
      <c r="D45" s="419" t="s">
        <v>1213</v>
      </c>
      <c r="E45" s="420" t="s">
        <v>1214</v>
      </c>
    </row>
    <row r="46" spans="1:5" ht="51" x14ac:dyDescent="0.25">
      <c r="A46" s="421" t="s">
        <v>1285</v>
      </c>
      <c r="B46" s="418" t="s">
        <v>1314</v>
      </c>
      <c r="C46" s="419" t="s">
        <v>1286</v>
      </c>
      <c r="D46" s="419" t="s">
        <v>1287</v>
      </c>
      <c r="E46" s="422" t="s">
        <v>1288</v>
      </c>
    </row>
    <row r="47" spans="1:5" ht="39" thickBot="1" x14ac:dyDescent="0.3">
      <c r="A47" s="427" t="s">
        <v>1285</v>
      </c>
      <c r="B47" s="428" t="s">
        <v>1315</v>
      </c>
      <c r="C47" s="429" t="s">
        <v>1289</v>
      </c>
      <c r="D47" s="430" t="s">
        <v>1290</v>
      </c>
      <c r="E47" s="431">
        <v>45195</v>
      </c>
    </row>
    <row r="48" spans="1:5" ht="25.5" x14ac:dyDescent="0.25">
      <c r="A48" s="558" t="s">
        <v>3451</v>
      </c>
      <c r="B48" s="559" t="s">
        <v>3967</v>
      </c>
      <c r="C48" s="559" t="s">
        <v>3994</v>
      </c>
      <c r="D48" s="560" t="s">
        <v>3452</v>
      </c>
      <c r="E48" s="561" t="s">
        <v>3453</v>
      </c>
    </row>
    <row r="49" spans="1:5" ht="38.25" x14ac:dyDescent="0.25">
      <c r="A49" s="558" t="s">
        <v>3451</v>
      </c>
      <c r="B49" s="559" t="s">
        <v>3967</v>
      </c>
      <c r="C49" s="559" t="s">
        <v>3995</v>
      </c>
      <c r="D49" s="560" t="s">
        <v>3454</v>
      </c>
      <c r="E49" s="561" t="s">
        <v>3455</v>
      </c>
    </row>
    <row r="50" spans="1:5" ht="25.5" x14ac:dyDescent="0.25">
      <c r="A50" s="558" t="s">
        <v>3456</v>
      </c>
      <c r="B50" s="559" t="s">
        <v>3967</v>
      </c>
      <c r="C50" s="559" t="s">
        <v>3996</v>
      </c>
      <c r="D50" s="560" t="s">
        <v>3457</v>
      </c>
      <c r="E50" s="561" t="s">
        <v>3458</v>
      </c>
    </row>
    <row r="51" spans="1:5" ht="25.5" x14ac:dyDescent="0.25">
      <c r="A51" s="558" t="s">
        <v>3456</v>
      </c>
      <c r="B51" s="559" t="s">
        <v>3967</v>
      </c>
      <c r="C51" s="559" t="s">
        <v>3996</v>
      </c>
      <c r="D51" s="560" t="s">
        <v>3459</v>
      </c>
      <c r="E51" s="561" t="s">
        <v>3460</v>
      </c>
    </row>
    <row r="52" spans="1:5" ht="25.5" x14ac:dyDescent="0.25">
      <c r="A52" s="558" t="s">
        <v>3451</v>
      </c>
      <c r="B52" s="559" t="s">
        <v>3967</v>
      </c>
      <c r="C52" s="559" t="s">
        <v>3996</v>
      </c>
      <c r="D52" s="560" t="s">
        <v>3461</v>
      </c>
      <c r="E52" s="561" t="s">
        <v>3462</v>
      </c>
    </row>
    <row r="53" spans="1:5" ht="25.5" x14ac:dyDescent="0.25">
      <c r="A53" s="558" t="s">
        <v>3463</v>
      </c>
      <c r="B53" s="559" t="s">
        <v>3464</v>
      </c>
      <c r="C53" s="559" t="s">
        <v>3465</v>
      </c>
      <c r="D53" s="560" t="s">
        <v>3466</v>
      </c>
      <c r="E53" s="561" t="s">
        <v>3467</v>
      </c>
    </row>
    <row r="54" spans="1:5" ht="25.5" x14ac:dyDescent="0.25">
      <c r="A54" s="558" t="s">
        <v>3468</v>
      </c>
      <c r="B54" s="562" t="s">
        <v>3469</v>
      </c>
      <c r="C54" s="559" t="s">
        <v>3470</v>
      </c>
      <c r="D54" s="560" t="s">
        <v>3471</v>
      </c>
      <c r="E54" s="561" t="s">
        <v>3472</v>
      </c>
    </row>
    <row r="55" spans="1:5" ht="38.25" x14ac:dyDescent="0.25">
      <c r="A55" s="558" t="s">
        <v>3473</v>
      </c>
      <c r="B55" s="563" t="s">
        <v>3474</v>
      </c>
      <c r="C55" s="559" t="s">
        <v>3475</v>
      </c>
      <c r="D55" s="560" t="s">
        <v>3476</v>
      </c>
      <c r="E55" s="561" t="s">
        <v>3477</v>
      </c>
    </row>
    <row r="56" spans="1:5" ht="38.25" x14ac:dyDescent="0.25">
      <c r="A56" s="564" t="s">
        <v>3478</v>
      </c>
      <c r="B56" s="563" t="s">
        <v>3474</v>
      </c>
      <c r="C56" s="562" t="s">
        <v>3479</v>
      </c>
      <c r="D56" s="560" t="s">
        <v>3476</v>
      </c>
      <c r="E56" s="561" t="s">
        <v>3477</v>
      </c>
    </row>
    <row r="57" spans="1:5" ht="25.5" x14ac:dyDescent="0.25">
      <c r="A57" s="564" t="s">
        <v>3473</v>
      </c>
      <c r="B57" s="563" t="s">
        <v>3474</v>
      </c>
      <c r="C57" s="562" t="s">
        <v>3480</v>
      </c>
      <c r="D57" s="560" t="s">
        <v>3476</v>
      </c>
      <c r="E57" s="561" t="s">
        <v>3477</v>
      </c>
    </row>
    <row r="58" spans="1:5" ht="38.25" x14ac:dyDescent="0.25">
      <c r="A58" s="564" t="s">
        <v>3481</v>
      </c>
      <c r="B58" s="562" t="s">
        <v>3474</v>
      </c>
      <c r="C58" s="562" t="s">
        <v>3482</v>
      </c>
      <c r="D58" s="560" t="s">
        <v>3476</v>
      </c>
      <c r="E58" s="561" t="s">
        <v>3477</v>
      </c>
    </row>
    <row r="59" spans="1:5" ht="25.5" x14ac:dyDescent="0.25">
      <c r="A59" s="564" t="s">
        <v>3473</v>
      </c>
      <c r="B59" s="563" t="s">
        <v>3968</v>
      </c>
      <c r="C59" s="565" t="s">
        <v>3483</v>
      </c>
      <c r="D59" s="566" t="s">
        <v>3484</v>
      </c>
      <c r="E59" s="567" t="s">
        <v>3485</v>
      </c>
    </row>
    <row r="60" spans="1:5" x14ac:dyDescent="0.25">
      <c r="A60" s="568" t="s">
        <v>3486</v>
      </c>
      <c r="B60" s="569" t="s">
        <v>3487</v>
      </c>
      <c r="C60" s="569" t="s">
        <v>3488</v>
      </c>
      <c r="D60" s="569" t="s">
        <v>3489</v>
      </c>
      <c r="E60" s="561" t="s">
        <v>3490</v>
      </c>
    </row>
    <row r="61" spans="1:5" x14ac:dyDescent="0.25">
      <c r="A61" s="568" t="s">
        <v>3491</v>
      </c>
      <c r="B61" s="569" t="s">
        <v>3487</v>
      </c>
      <c r="C61" s="569" t="s">
        <v>3492</v>
      </c>
      <c r="D61" s="569" t="s">
        <v>3493</v>
      </c>
      <c r="E61" s="570">
        <v>44846</v>
      </c>
    </row>
    <row r="62" spans="1:5" ht="25.5" x14ac:dyDescent="0.25">
      <c r="A62" s="564" t="s">
        <v>3451</v>
      </c>
      <c r="B62" s="563" t="s">
        <v>3494</v>
      </c>
      <c r="C62" s="565" t="s">
        <v>3495</v>
      </c>
      <c r="D62" s="566" t="s">
        <v>3496</v>
      </c>
      <c r="E62" s="567" t="s">
        <v>3497</v>
      </c>
    </row>
    <row r="63" spans="1:5" x14ac:dyDescent="0.25">
      <c r="A63" s="568" t="s">
        <v>3451</v>
      </c>
      <c r="B63" s="569" t="s">
        <v>3487</v>
      </c>
      <c r="C63" s="569" t="s">
        <v>3498</v>
      </c>
      <c r="D63" s="569" t="s">
        <v>3499</v>
      </c>
      <c r="E63" s="570">
        <v>44652</v>
      </c>
    </row>
    <row r="64" spans="1:5" x14ac:dyDescent="0.25">
      <c r="A64" s="568" t="s">
        <v>3451</v>
      </c>
      <c r="B64" s="569" t="s">
        <v>3487</v>
      </c>
      <c r="C64" s="569" t="s">
        <v>3500</v>
      </c>
      <c r="D64" s="569" t="s">
        <v>3501</v>
      </c>
      <c r="E64" s="570">
        <v>44951</v>
      </c>
    </row>
    <row r="65" spans="1:5" ht="25.5" x14ac:dyDescent="0.25">
      <c r="A65" s="568" t="s">
        <v>3491</v>
      </c>
      <c r="B65" s="559" t="s">
        <v>3502</v>
      </c>
      <c r="C65" s="562" t="s">
        <v>3503</v>
      </c>
      <c r="D65" s="571" t="s">
        <v>3504</v>
      </c>
      <c r="E65" s="572" t="s">
        <v>3505</v>
      </c>
    </row>
    <row r="66" spans="1:5" ht="25.5" x14ac:dyDescent="0.25">
      <c r="A66" s="558" t="s">
        <v>3491</v>
      </c>
      <c r="B66" s="559" t="s">
        <v>3502</v>
      </c>
      <c r="C66" s="562" t="s">
        <v>3506</v>
      </c>
      <c r="D66" s="571" t="s">
        <v>3504</v>
      </c>
      <c r="E66" s="572" t="s">
        <v>3507</v>
      </c>
    </row>
    <row r="67" spans="1:5" ht="25.5" x14ac:dyDescent="0.25">
      <c r="A67" s="558" t="s">
        <v>3456</v>
      </c>
      <c r="B67" s="559" t="s">
        <v>3508</v>
      </c>
      <c r="C67" s="562" t="s">
        <v>3509</v>
      </c>
      <c r="D67" s="560" t="s">
        <v>3510</v>
      </c>
      <c r="E67" s="561" t="s">
        <v>3511</v>
      </c>
    </row>
    <row r="68" spans="1:5" ht="25.5" x14ac:dyDescent="0.25">
      <c r="A68" s="558" t="s">
        <v>3451</v>
      </c>
      <c r="B68" s="559" t="s">
        <v>3969</v>
      </c>
      <c r="C68" s="562" t="s">
        <v>3512</v>
      </c>
      <c r="D68" s="560" t="s">
        <v>3513</v>
      </c>
      <c r="E68" s="561" t="s">
        <v>3514</v>
      </c>
    </row>
    <row r="69" spans="1:5" ht="38.25" x14ac:dyDescent="0.25">
      <c r="A69" s="564" t="s">
        <v>3515</v>
      </c>
      <c r="B69" s="559" t="s">
        <v>3970</v>
      </c>
      <c r="C69" s="562" t="s">
        <v>3516</v>
      </c>
      <c r="D69" s="560" t="s">
        <v>3517</v>
      </c>
      <c r="E69" s="561" t="s">
        <v>3518</v>
      </c>
    </row>
    <row r="70" spans="1:5" ht="25.5" x14ac:dyDescent="0.25">
      <c r="A70" s="558" t="s">
        <v>3481</v>
      </c>
      <c r="B70" s="559" t="s">
        <v>3519</v>
      </c>
      <c r="C70" s="562" t="s">
        <v>3520</v>
      </c>
      <c r="D70" s="560" t="s">
        <v>3521</v>
      </c>
      <c r="E70" s="561" t="s">
        <v>3522</v>
      </c>
    </row>
    <row r="71" spans="1:5" ht="25.5" x14ac:dyDescent="0.25">
      <c r="A71" s="558" t="s">
        <v>3478</v>
      </c>
      <c r="B71" s="559" t="s">
        <v>3523</v>
      </c>
      <c r="C71" s="562" t="s">
        <v>3524</v>
      </c>
      <c r="D71" s="560" t="s">
        <v>3525</v>
      </c>
      <c r="E71" s="561" t="s">
        <v>3526</v>
      </c>
    </row>
    <row r="72" spans="1:5" ht="25.5" x14ac:dyDescent="0.25">
      <c r="A72" s="558" t="s">
        <v>3456</v>
      </c>
      <c r="B72" s="559" t="s">
        <v>3523</v>
      </c>
      <c r="C72" s="562" t="s">
        <v>3527</v>
      </c>
      <c r="D72" s="560" t="s">
        <v>3528</v>
      </c>
      <c r="E72" s="561" t="s">
        <v>3529</v>
      </c>
    </row>
    <row r="73" spans="1:5" ht="25.5" x14ac:dyDescent="0.25">
      <c r="A73" s="558" t="s">
        <v>3491</v>
      </c>
      <c r="B73" s="559" t="s">
        <v>3530</v>
      </c>
      <c r="C73" s="562" t="s">
        <v>3531</v>
      </c>
      <c r="D73" s="560" t="s">
        <v>3532</v>
      </c>
      <c r="E73" s="561" t="s">
        <v>3533</v>
      </c>
    </row>
    <row r="74" spans="1:5" ht="25.5" x14ac:dyDescent="0.25">
      <c r="A74" s="558" t="s">
        <v>3451</v>
      </c>
      <c r="B74" s="559" t="s">
        <v>3534</v>
      </c>
      <c r="C74" s="562" t="s">
        <v>3535</v>
      </c>
      <c r="D74" s="560" t="s">
        <v>3536</v>
      </c>
      <c r="E74" s="561" t="s">
        <v>3537</v>
      </c>
    </row>
    <row r="75" spans="1:5" ht="25.5" x14ac:dyDescent="0.25">
      <c r="A75" s="573" t="s">
        <v>3451</v>
      </c>
      <c r="B75" s="574" t="s">
        <v>3534</v>
      </c>
      <c r="C75" s="575" t="s">
        <v>3538</v>
      </c>
      <c r="D75" s="571" t="s">
        <v>3536</v>
      </c>
      <c r="E75" s="561" t="s">
        <v>3537</v>
      </c>
    </row>
    <row r="76" spans="1:5" ht="25.5" x14ac:dyDescent="0.25">
      <c r="A76" s="558" t="s">
        <v>3451</v>
      </c>
      <c r="B76" s="574" t="s">
        <v>3534</v>
      </c>
      <c r="C76" s="575" t="s">
        <v>3539</v>
      </c>
      <c r="D76" s="571" t="s">
        <v>3536</v>
      </c>
      <c r="E76" s="561" t="s">
        <v>3537</v>
      </c>
    </row>
    <row r="77" spans="1:5" ht="25.5" x14ac:dyDescent="0.25">
      <c r="A77" s="573" t="s">
        <v>3451</v>
      </c>
      <c r="B77" s="574" t="s">
        <v>3534</v>
      </c>
      <c r="C77" s="575" t="s">
        <v>3540</v>
      </c>
      <c r="D77" s="571" t="s">
        <v>3536</v>
      </c>
      <c r="E77" s="561" t="s">
        <v>3537</v>
      </c>
    </row>
    <row r="78" spans="1:5" ht="25.5" x14ac:dyDescent="0.25">
      <c r="A78" s="558" t="s">
        <v>3451</v>
      </c>
      <c r="B78" s="574" t="s">
        <v>3534</v>
      </c>
      <c r="C78" s="575" t="s">
        <v>3541</v>
      </c>
      <c r="D78" s="571" t="s">
        <v>3536</v>
      </c>
      <c r="E78" s="561" t="s">
        <v>3537</v>
      </c>
    </row>
    <row r="79" spans="1:5" ht="25.5" x14ac:dyDescent="0.25">
      <c r="A79" s="573" t="s">
        <v>3451</v>
      </c>
      <c r="B79" s="574" t="s">
        <v>3534</v>
      </c>
      <c r="C79" s="575" t="s">
        <v>3542</v>
      </c>
      <c r="D79" s="571" t="s">
        <v>3536</v>
      </c>
      <c r="E79" s="561" t="s">
        <v>3537</v>
      </c>
    </row>
    <row r="80" spans="1:5" ht="25.5" x14ac:dyDescent="0.25">
      <c r="A80" s="558" t="s">
        <v>3451</v>
      </c>
      <c r="B80" s="574" t="s">
        <v>3534</v>
      </c>
      <c r="C80" s="575" t="s">
        <v>3543</v>
      </c>
      <c r="D80" s="571" t="s">
        <v>3536</v>
      </c>
      <c r="E80" s="561" t="s">
        <v>3537</v>
      </c>
    </row>
    <row r="81" spans="1:5" ht="25.5" x14ac:dyDescent="0.25">
      <c r="A81" s="573" t="s">
        <v>3451</v>
      </c>
      <c r="B81" s="574" t="s">
        <v>3534</v>
      </c>
      <c r="C81" s="575" t="s">
        <v>3544</v>
      </c>
      <c r="D81" s="571" t="s">
        <v>3536</v>
      </c>
      <c r="E81" s="561" t="s">
        <v>3537</v>
      </c>
    </row>
    <row r="82" spans="1:5" ht="25.5" x14ac:dyDescent="0.25">
      <c r="A82" s="558" t="s">
        <v>3545</v>
      </c>
      <c r="B82" s="559" t="s">
        <v>3530</v>
      </c>
      <c r="C82" s="562" t="s">
        <v>3546</v>
      </c>
      <c r="D82" s="560" t="s">
        <v>3547</v>
      </c>
      <c r="E82" s="561" t="s">
        <v>3548</v>
      </c>
    </row>
    <row r="83" spans="1:5" ht="25.5" x14ac:dyDescent="0.25">
      <c r="A83" s="558" t="s">
        <v>3545</v>
      </c>
      <c r="B83" s="559" t="s">
        <v>3530</v>
      </c>
      <c r="C83" s="562" t="s">
        <v>3549</v>
      </c>
      <c r="D83" s="560" t="s">
        <v>3547</v>
      </c>
      <c r="E83" s="561" t="s">
        <v>3548</v>
      </c>
    </row>
    <row r="84" spans="1:5" ht="25.5" x14ac:dyDescent="0.25">
      <c r="A84" s="558" t="s">
        <v>3545</v>
      </c>
      <c r="B84" s="559" t="s">
        <v>3530</v>
      </c>
      <c r="C84" s="562" t="s">
        <v>3550</v>
      </c>
      <c r="D84" s="560" t="s">
        <v>3547</v>
      </c>
      <c r="E84" s="561" t="s">
        <v>3548</v>
      </c>
    </row>
    <row r="85" spans="1:5" ht="25.5" x14ac:dyDescent="0.25">
      <c r="A85" s="558" t="s">
        <v>3545</v>
      </c>
      <c r="B85" s="559" t="s">
        <v>3530</v>
      </c>
      <c r="C85" s="562" t="s">
        <v>3551</v>
      </c>
      <c r="D85" s="560" t="s">
        <v>3547</v>
      </c>
      <c r="E85" s="561" t="s">
        <v>3548</v>
      </c>
    </row>
    <row r="86" spans="1:5" ht="25.5" x14ac:dyDescent="0.25">
      <c r="A86" s="576" t="s">
        <v>3545</v>
      </c>
      <c r="B86" s="559" t="s">
        <v>3530</v>
      </c>
      <c r="C86" s="562" t="s">
        <v>3552</v>
      </c>
      <c r="D86" s="560" t="s">
        <v>3547</v>
      </c>
      <c r="E86" s="561" t="s">
        <v>3548</v>
      </c>
    </row>
    <row r="87" spans="1:5" ht="25.5" x14ac:dyDescent="0.25">
      <c r="A87" s="576" t="s">
        <v>3545</v>
      </c>
      <c r="B87" s="562" t="s">
        <v>3530</v>
      </c>
      <c r="C87" s="562" t="s">
        <v>3553</v>
      </c>
      <c r="D87" s="560" t="s">
        <v>3547</v>
      </c>
      <c r="E87" s="561" t="s">
        <v>3548</v>
      </c>
    </row>
    <row r="88" spans="1:5" ht="25.5" x14ac:dyDescent="0.25">
      <c r="A88" s="576" t="s">
        <v>3545</v>
      </c>
      <c r="B88" s="562" t="s">
        <v>3530</v>
      </c>
      <c r="C88" s="562" t="s">
        <v>3554</v>
      </c>
      <c r="D88" s="560" t="s">
        <v>3547</v>
      </c>
      <c r="E88" s="561" t="s">
        <v>3548</v>
      </c>
    </row>
    <row r="89" spans="1:5" ht="25.5" x14ac:dyDescent="0.25">
      <c r="A89" s="576" t="s">
        <v>3545</v>
      </c>
      <c r="B89" s="562" t="s">
        <v>3530</v>
      </c>
      <c r="C89" s="562" t="s">
        <v>3555</v>
      </c>
      <c r="D89" s="560" t="s">
        <v>3547</v>
      </c>
      <c r="E89" s="561" t="s">
        <v>3548</v>
      </c>
    </row>
    <row r="90" spans="1:5" ht="25.5" x14ac:dyDescent="0.25">
      <c r="A90" s="576" t="s">
        <v>3545</v>
      </c>
      <c r="B90" s="562" t="s">
        <v>3530</v>
      </c>
      <c r="C90" s="562" t="s">
        <v>3556</v>
      </c>
      <c r="D90" s="560" t="s">
        <v>3547</v>
      </c>
      <c r="E90" s="561" t="s">
        <v>3548</v>
      </c>
    </row>
    <row r="91" spans="1:5" ht="25.5" x14ac:dyDescent="0.25">
      <c r="A91" s="576" t="s">
        <v>3545</v>
      </c>
      <c r="B91" s="562" t="s">
        <v>3530</v>
      </c>
      <c r="C91" s="562" t="s">
        <v>3557</v>
      </c>
      <c r="D91" s="560" t="s">
        <v>3547</v>
      </c>
      <c r="E91" s="561" t="s">
        <v>3548</v>
      </c>
    </row>
    <row r="92" spans="1:5" ht="25.5" x14ac:dyDescent="0.25">
      <c r="A92" s="558" t="s">
        <v>3491</v>
      </c>
      <c r="B92" s="562" t="s">
        <v>3558</v>
      </c>
      <c r="C92" s="559" t="s">
        <v>3559</v>
      </c>
      <c r="D92" s="560" t="s">
        <v>3560</v>
      </c>
      <c r="E92" s="561" t="s">
        <v>3548</v>
      </c>
    </row>
    <row r="93" spans="1:5" ht="25.5" x14ac:dyDescent="0.25">
      <c r="A93" s="558" t="s">
        <v>3491</v>
      </c>
      <c r="B93" s="562" t="s">
        <v>3561</v>
      </c>
      <c r="C93" s="562" t="s">
        <v>3562</v>
      </c>
      <c r="D93" s="560" t="s">
        <v>3563</v>
      </c>
      <c r="E93" s="561" t="s">
        <v>3564</v>
      </c>
    </row>
    <row r="94" spans="1:5" ht="38.25" x14ac:dyDescent="0.25">
      <c r="A94" s="558" t="s">
        <v>3473</v>
      </c>
      <c r="B94" s="562" t="s">
        <v>3519</v>
      </c>
      <c r="C94" s="562" t="s">
        <v>3565</v>
      </c>
      <c r="D94" s="560" t="s">
        <v>3566</v>
      </c>
      <c r="E94" s="561" t="s">
        <v>3567</v>
      </c>
    </row>
    <row r="95" spans="1:5" ht="25.5" x14ac:dyDescent="0.25">
      <c r="A95" s="558" t="s">
        <v>3451</v>
      </c>
      <c r="B95" s="562" t="s">
        <v>3971</v>
      </c>
      <c r="C95" s="562" t="s">
        <v>3568</v>
      </c>
      <c r="D95" s="560" t="s">
        <v>3569</v>
      </c>
      <c r="E95" s="561" t="s">
        <v>3507</v>
      </c>
    </row>
    <row r="96" spans="1:5" ht="25.5" x14ac:dyDescent="0.25">
      <c r="A96" s="558" t="s">
        <v>3473</v>
      </c>
      <c r="B96" s="562" t="s">
        <v>3570</v>
      </c>
      <c r="C96" s="562" t="s">
        <v>3571</v>
      </c>
      <c r="D96" s="560" t="s">
        <v>3572</v>
      </c>
      <c r="E96" s="561" t="s">
        <v>3548</v>
      </c>
    </row>
    <row r="97" spans="1:5" ht="25.5" x14ac:dyDescent="0.25">
      <c r="A97" s="558" t="s">
        <v>3473</v>
      </c>
      <c r="B97" s="562" t="s">
        <v>3570</v>
      </c>
      <c r="C97" s="562" t="s">
        <v>3573</v>
      </c>
      <c r="D97" s="560" t="s">
        <v>3574</v>
      </c>
      <c r="E97" s="561" t="s">
        <v>3575</v>
      </c>
    </row>
    <row r="98" spans="1:5" ht="25.5" x14ac:dyDescent="0.25">
      <c r="A98" s="558" t="s">
        <v>3478</v>
      </c>
      <c r="B98" s="562" t="s">
        <v>3972</v>
      </c>
      <c r="C98" s="562" t="s">
        <v>3576</v>
      </c>
      <c r="D98" s="560" t="s">
        <v>3577</v>
      </c>
      <c r="E98" s="561" t="s">
        <v>3578</v>
      </c>
    </row>
    <row r="99" spans="1:5" ht="25.5" x14ac:dyDescent="0.25">
      <c r="A99" s="558" t="s">
        <v>3478</v>
      </c>
      <c r="B99" s="562" t="s">
        <v>3972</v>
      </c>
      <c r="C99" s="562" t="s">
        <v>3579</v>
      </c>
      <c r="D99" s="560" t="s">
        <v>3577</v>
      </c>
      <c r="E99" s="561" t="s">
        <v>3578</v>
      </c>
    </row>
    <row r="100" spans="1:5" ht="25.5" x14ac:dyDescent="0.25">
      <c r="A100" s="558" t="s">
        <v>3478</v>
      </c>
      <c r="B100" s="562" t="s">
        <v>3972</v>
      </c>
      <c r="C100" s="562" t="s">
        <v>3580</v>
      </c>
      <c r="D100" s="560" t="s">
        <v>3577</v>
      </c>
      <c r="E100" s="561" t="s">
        <v>3578</v>
      </c>
    </row>
    <row r="101" spans="1:5" ht="25.5" x14ac:dyDescent="0.25">
      <c r="A101" s="558" t="s">
        <v>3456</v>
      </c>
      <c r="B101" s="562" t="s">
        <v>3581</v>
      </c>
      <c r="C101" s="559" t="s">
        <v>3582</v>
      </c>
      <c r="D101" s="560" t="s">
        <v>3583</v>
      </c>
      <c r="E101" s="561" t="s">
        <v>3584</v>
      </c>
    </row>
    <row r="102" spans="1:5" ht="25.5" x14ac:dyDescent="0.25">
      <c r="A102" s="558" t="s">
        <v>3585</v>
      </c>
      <c r="B102" s="562" t="s">
        <v>3586</v>
      </c>
      <c r="C102" s="559" t="s">
        <v>3587</v>
      </c>
      <c r="D102" s="560" t="s">
        <v>3588</v>
      </c>
      <c r="E102" s="561" t="s">
        <v>3567</v>
      </c>
    </row>
    <row r="103" spans="1:5" ht="25.5" x14ac:dyDescent="0.25">
      <c r="A103" s="558" t="s">
        <v>3585</v>
      </c>
      <c r="B103" s="562" t="s">
        <v>3589</v>
      </c>
      <c r="C103" s="562" t="s">
        <v>3590</v>
      </c>
      <c r="D103" s="560" t="s">
        <v>3591</v>
      </c>
      <c r="E103" s="561" t="s">
        <v>3490</v>
      </c>
    </row>
    <row r="104" spans="1:5" ht="38.25" x14ac:dyDescent="0.25">
      <c r="A104" s="558" t="s">
        <v>3468</v>
      </c>
      <c r="B104" s="562" t="s">
        <v>3592</v>
      </c>
      <c r="C104" s="562" t="s">
        <v>3593</v>
      </c>
      <c r="D104" s="560" t="s">
        <v>3583</v>
      </c>
      <c r="E104" s="561" t="s">
        <v>3584</v>
      </c>
    </row>
    <row r="105" spans="1:5" ht="25.5" x14ac:dyDescent="0.25">
      <c r="A105" s="558" t="s">
        <v>3481</v>
      </c>
      <c r="B105" s="562" t="s">
        <v>3594</v>
      </c>
      <c r="C105" s="562" t="s">
        <v>3595</v>
      </c>
      <c r="D105" s="560" t="s">
        <v>3574</v>
      </c>
      <c r="E105" s="561" t="s">
        <v>3596</v>
      </c>
    </row>
    <row r="106" spans="1:5" ht="25.5" x14ac:dyDescent="0.25">
      <c r="A106" s="558" t="s">
        <v>3478</v>
      </c>
      <c r="B106" s="562" t="s">
        <v>3594</v>
      </c>
      <c r="C106" s="562" t="s">
        <v>3597</v>
      </c>
      <c r="D106" s="560" t="s">
        <v>3574</v>
      </c>
      <c r="E106" s="561" t="s">
        <v>3596</v>
      </c>
    </row>
    <row r="107" spans="1:5" ht="25.5" x14ac:dyDescent="0.25">
      <c r="A107" s="558" t="s">
        <v>3451</v>
      </c>
      <c r="B107" s="562" t="s">
        <v>3598</v>
      </c>
      <c r="C107" s="562" t="s">
        <v>3599</v>
      </c>
      <c r="D107" s="560" t="s">
        <v>3600</v>
      </c>
      <c r="E107" s="561" t="s">
        <v>3601</v>
      </c>
    </row>
    <row r="108" spans="1:5" ht="25.5" x14ac:dyDescent="0.25">
      <c r="A108" s="558" t="s">
        <v>3473</v>
      </c>
      <c r="B108" s="562" t="s">
        <v>3973</v>
      </c>
      <c r="C108" s="562" t="s">
        <v>3602</v>
      </c>
      <c r="D108" s="560" t="s">
        <v>3603</v>
      </c>
      <c r="E108" s="561" t="s">
        <v>3604</v>
      </c>
    </row>
    <row r="109" spans="1:5" ht="25.5" x14ac:dyDescent="0.25">
      <c r="A109" s="558" t="s">
        <v>3478</v>
      </c>
      <c r="B109" s="562" t="s">
        <v>3605</v>
      </c>
      <c r="C109" s="562" t="s">
        <v>3606</v>
      </c>
      <c r="D109" s="560" t="s">
        <v>3607</v>
      </c>
      <c r="E109" s="561" t="s">
        <v>3608</v>
      </c>
    </row>
    <row r="110" spans="1:5" ht="25.5" x14ac:dyDescent="0.25">
      <c r="A110" s="558" t="s">
        <v>3473</v>
      </c>
      <c r="B110" s="562" t="s">
        <v>3609</v>
      </c>
      <c r="C110" s="562" t="s">
        <v>3610</v>
      </c>
      <c r="D110" s="560" t="s">
        <v>3611</v>
      </c>
      <c r="E110" s="561" t="s">
        <v>3578</v>
      </c>
    </row>
    <row r="111" spans="1:5" ht="25.5" x14ac:dyDescent="0.25">
      <c r="A111" s="558" t="s">
        <v>3468</v>
      </c>
      <c r="B111" s="562" t="s">
        <v>3612</v>
      </c>
      <c r="C111" s="562" t="s">
        <v>3613</v>
      </c>
      <c r="D111" s="560" t="s">
        <v>3614</v>
      </c>
      <c r="E111" s="561" t="s">
        <v>3615</v>
      </c>
    </row>
    <row r="112" spans="1:5" ht="25.5" x14ac:dyDescent="0.25">
      <c r="A112" s="558" t="s">
        <v>3473</v>
      </c>
      <c r="B112" s="562" t="s">
        <v>3612</v>
      </c>
      <c r="C112" s="562" t="s">
        <v>3616</v>
      </c>
      <c r="D112" s="560" t="s">
        <v>3517</v>
      </c>
      <c r="E112" s="561" t="s">
        <v>3617</v>
      </c>
    </row>
    <row r="113" spans="1:5" x14ac:dyDescent="0.25">
      <c r="A113" s="558" t="s">
        <v>3468</v>
      </c>
      <c r="B113" s="562" t="s">
        <v>3612</v>
      </c>
      <c r="C113" s="562" t="s">
        <v>3616</v>
      </c>
      <c r="D113" s="560" t="s">
        <v>3618</v>
      </c>
      <c r="E113" s="561" t="s">
        <v>3619</v>
      </c>
    </row>
    <row r="114" spans="1:5" ht="25.5" x14ac:dyDescent="0.25">
      <c r="A114" s="558" t="s">
        <v>3491</v>
      </c>
      <c r="B114" s="562" t="s">
        <v>3594</v>
      </c>
      <c r="C114" s="575" t="s">
        <v>3620</v>
      </c>
      <c r="D114" s="560" t="s">
        <v>3536</v>
      </c>
      <c r="E114" s="561" t="s">
        <v>3537</v>
      </c>
    </row>
    <row r="115" spans="1:5" ht="25.5" x14ac:dyDescent="0.25">
      <c r="A115" s="558" t="s">
        <v>3491</v>
      </c>
      <c r="B115" s="562" t="s">
        <v>3594</v>
      </c>
      <c r="C115" s="575" t="s">
        <v>3621</v>
      </c>
      <c r="D115" s="571" t="s">
        <v>3536</v>
      </c>
      <c r="E115" s="561" t="s">
        <v>3537</v>
      </c>
    </row>
    <row r="116" spans="1:5" ht="25.5" x14ac:dyDescent="0.25">
      <c r="A116" s="558" t="s">
        <v>3491</v>
      </c>
      <c r="B116" s="562" t="s">
        <v>3594</v>
      </c>
      <c r="C116" s="575" t="s">
        <v>3622</v>
      </c>
      <c r="D116" s="571" t="s">
        <v>3536</v>
      </c>
      <c r="E116" s="561" t="s">
        <v>3537</v>
      </c>
    </row>
    <row r="117" spans="1:5" ht="25.5" x14ac:dyDescent="0.25">
      <c r="A117" s="558" t="s">
        <v>3491</v>
      </c>
      <c r="B117" s="562" t="s">
        <v>3594</v>
      </c>
      <c r="C117" s="575" t="s">
        <v>3623</v>
      </c>
      <c r="D117" s="571" t="s">
        <v>3536</v>
      </c>
      <c r="E117" s="561" t="s">
        <v>3537</v>
      </c>
    </row>
    <row r="118" spans="1:5" ht="25.5" x14ac:dyDescent="0.25">
      <c r="A118" s="558" t="s">
        <v>3491</v>
      </c>
      <c r="B118" s="562" t="s">
        <v>3594</v>
      </c>
      <c r="C118" s="575" t="s">
        <v>3624</v>
      </c>
      <c r="D118" s="571" t="s">
        <v>3536</v>
      </c>
      <c r="E118" s="561" t="s">
        <v>3537</v>
      </c>
    </row>
    <row r="119" spans="1:5" ht="25.5" x14ac:dyDescent="0.25">
      <c r="A119" s="558" t="s">
        <v>3491</v>
      </c>
      <c r="B119" s="562" t="s">
        <v>3594</v>
      </c>
      <c r="C119" s="575" t="s">
        <v>3625</v>
      </c>
      <c r="D119" s="571" t="s">
        <v>3536</v>
      </c>
      <c r="E119" s="561" t="s">
        <v>3537</v>
      </c>
    </row>
    <row r="120" spans="1:5" ht="25.5" x14ac:dyDescent="0.25">
      <c r="A120" s="558" t="s">
        <v>3456</v>
      </c>
      <c r="B120" s="562" t="s">
        <v>3974</v>
      </c>
      <c r="C120" s="562" t="s">
        <v>3626</v>
      </c>
      <c r="D120" s="560" t="s">
        <v>3627</v>
      </c>
      <c r="E120" s="561" t="s">
        <v>3584</v>
      </c>
    </row>
    <row r="121" spans="1:5" ht="25.5" x14ac:dyDescent="0.25">
      <c r="A121" s="558" t="s">
        <v>3628</v>
      </c>
      <c r="B121" s="562" t="s">
        <v>3975</v>
      </c>
      <c r="C121" s="562" t="s">
        <v>3629</v>
      </c>
      <c r="D121" s="566" t="s">
        <v>3630</v>
      </c>
      <c r="E121" s="572" t="s">
        <v>3631</v>
      </c>
    </row>
    <row r="122" spans="1:5" ht="25.5" x14ac:dyDescent="0.25">
      <c r="A122" s="558" t="s">
        <v>3628</v>
      </c>
      <c r="B122" s="562" t="s">
        <v>3976</v>
      </c>
      <c r="C122" s="562" t="s">
        <v>3632</v>
      </c>
      <c r="D122" s="566" t="s">
        <v>3633</v>
      </c>
      <c r="E122" s="572" t="s">
        <v>3634</v>
      </c>
    </row>
    <row r="123" spans="1:5" ht="25.5" x14ac:dyDescent="0.25">
      <c r="A123" s="558" t="s">
        <v>3635</v>
      </c>
      <c r="B123" s="562" t="s">
        <v>3976</v>
      </c>
      <c r="C123" s="562" t="s">
        <v>3636</v>
      </c>
      <c r="D123" s="566" t="s">
        <v>3637</v>
      </c>
      <c r="E123" s="572" t="s">
        <v>3638</v>
      </c>
    </row>
    <row r="124" spans="1:5" ht="25.5" x14ac:dyDescent="0.25">
      <c r="A124" s="558" t="s">
        <v>3468</v>
      </c>
      <c r="B124" s="562" t="s">
        <v>3639</v>
      </c>
      <c r="C124" s="562" t="s">
        <v>3640</v>
      </c>
      <c r="D124" s="560" t="s">
        <v>3641</v>
      </c>
      <c r="E124" s="561" t="s">
        <v>3642</v>
      </c>
    </row>
    <row r="125" spans="1:5" x14ac:dyDescent="0.25">
      <c r="A125" s="558" t="s">
        <v>3456</v>
      </c>
      <c r="B125" s="562" t="s">
        <v>3643</v>
      </c>
      <c r="C125" s="562" t="s">
        <v>3644</v>
      </c>
      <c r="D125" s="560" t="s">
        <v>3645</v>
      </c>
      <c r="E125" s="561" t="s">
        <v>3646</v>
      </c>
    </row>
    <row r="126" spans="1:5" x14ac:dyDescent="0.25">
      <c r="A126" s="558" t="s">
        <v>3478</v>
      </c>
      <c r="B126" s="562" t="s">
        <v>3643</v>
      </c>
      <c r="C126" s="562" t="s">
        <v>3647</v>
      </c>
      <c r="D126" s="560" t="s">
        <v>3648</v>
      </c>
      <c r="E126" s="561" t="s">
        <v>3649</v>
      </c>
    </row>
    <row r="127" spans="1:5" x14ac:dyDescent="0.25">
      <c r="A127" s="558" t="s">
        <v>3478</v>
      </c>
      <c r="B127" s="562" t="s">
        <v>3643</v>
      </c>
      <c r="C127" s="562" t="s">
        <v>3650</v>
      </c>
      <c r="D127" s="560" t="s">
        <v>3648</v>
      </c>
      <c r="E127" s="561" t="s">
        <v>3651</v>
      </c>
    </row>
    <row r="128" spans="1:5" ht="25.5" x14ac:dyDescent="0.25">
      <c r="A128" s="558" t="s">
        <v>3491</v>
      </c>
      <c r="B128" s="562" t="s">
        <v>3598</v>
      </c>
      <c r="C128" s="562" t="s">
        <v>3652</v>
      </c>
      <c r="D128" s="560" t="s">
        <v>3653</v>
      </c>
      <c r="E128" s="561" t="s">
        <v>3654</v>
      </c>
    </row>
    <row r="129" spans="1:5" ht="25.5" x14ac:dyDescent="0.25">
      <c r="A129" s="558" t="s">
        <v>3491</v>
      </c>
      <c r="B129" s="562" t="s">
        <v>3655</v>
      </c>
      <c r="C129" s="562" t="s">
        <v>3656</v>
      </c>
      <c r="D129" s="560" t="s">
        <v>3657</v>
      </c>
      <c r="E129" s="561" t="s">
        <v>3619</v>
      </c>
    </row>
    <row r="130" spans="1:5" ht="25.5" x14ac:dyDescent="0.25">
      <c r="A130" s="558" t="s">
        <v>3478</v>
      </c>
      <c r="B130" s="562" t="s">
        <v>3658</v>
      </c>
      <c r="C130" s="562" t="s">
        <v>3659</v>
      </c>
      <c r="D130" s="560" t="s">
        <v>3572</v>
      </c>
      <c r="E130" s="561" t="s">
        <v>3548</v>
      </c>
    </row>
    <row r="131" spans="1:5" ht="25.5" x14ac:dyDescent="0.25">
      <c r="A131" s="558" t="s">
        <v>3451</v>
      </c>
      <c r="B131" s="562" t="s">
        <v>3977</v>
      </c>
      <c r="C131" s="562" t="s">
        <v>3660</v>
      </c>
      <c r="D131" s="566" t="s">
        <v>3633</v>
      </c>
      <c r="E131" s="572" t="s">
        <v>3634</v>
      </c>
    </row>
    <row r="132" spans="1:5" ht="38.25" x14ac:dyDescent="0.25">
      <c r="A132" s="558" t="s">
        <v>3478</v>
      </c>
      <c r="B132" s="562" t="s">
        <v>3978</v>
      </c>
      <c r="C132" s="562" t="s">
        <v>3661</v>
      </c>
      <c r="D132" s="560" t="s">
        <v>3662</v>
      </c>
      <c r="E132" s="561" t="s">
        <v>3663</v>
      </c>
    </row>
    <row r="133" spans="1:5" ht="25.5" x14ac:dyDescent="0.25">
      <c r="A133" s="558" t="s">
        <v>3451</v>
      </c>
      <c r="B133" s="562" t="s">
        <v>3971</v>
      </c>
      <c r="C133" s="562" t="s">
        <v>3632</v>
      </c>
      <c r="D133" s="566" t="s">
        <v>3633</v>
      </c>
      <c r="E133" s="572" t="s">
        <v>3634</v>
      </c>
    </row>
    <row r="134" spans="1:5" ht="25.5" x14ac:dyDescent="0.25">
      <c r="A134" s="558" t="s">
        <v>3456</v>
      </c>
      <c r="B134" s="562" t="s">
        <v>3643</v>
      </c>
      <c r="C134" s="562" t="s">
        <v>3664</v>
      </c>
      <c r="D134" s="560" t="s">
        <v>3665</v>
      </c>
      <c r="E134" s="561" t="s">
        <v>3666</v>
      </c>
    </row>
    <row r="135" spans="1:5" ht="25.5" x14ac:dyDescent="0.25">
      <c r="A135" s="558" t="s">
        <v>3451</v>
      </c>
      <c r="B135" s="562" t="s">
        <v>3667</v>
      </c>
      <c r="C135" s="562" t="s">
        <v>3668</v>
      </c>
      <c r="D135" s="560" t="s">
        <v>3669</v>
      </c>
      <c r="E135" s="561" t="s">
        <v>3670</v>
      </c>
    </row>
    <row r="136" spans="1:5" ht="25.5" x14ac:dyDescent="0.25">
      <c r="A136" s="558" t="s">
        <v>3451</v>
      </c>
      <c r="B136" s="562" t="s">
        <v>3667</v>
      </c>
      <c r="C136" s="562" t="s">
        <v>3671</v>
      </c>
      <c r="D136" s="560" t="s">
        <v>3669</v>
      </c>
      <c r="E136" s="561" t="s">
        <v>3672</v>
      </c>
    </row>
    <row r="137" spans="1:5" ht="25.5" x14ac:dyDescent="0.25">
      <c r="A137" s="558" t="s">
        <v>3673</v>
      </c>
      <c r="B137" s="562" t="s">
        <v>3977</v>
      </c>
      <c r="C137" s="562" t="s">
        <v>3674</v>
      </c>
      <c r="D137" s="560" t="s">
        <v>3675</v>
      </c>
      <c r="E137" s="561" t="s">
        <v>3676</v>
      </c>
    </row>
    <row r="138" spans="1:5" x14ac:dyDescent="0.25">
      <c r="A138" s="558" t="s">
        <v>3451</v>
      </c>
      <c r="B138" s="562" t="s">
        <v>3677</v>
      </c>
      <c r="C138" s="562" t="s">
        <v>3678</v>
      </c>
      <c r="D138" s="560" t="s">
        <v>3679</v>
      </c>
      <c r="E138" s="561" t="s">
        <v>3680</v>
      </c>
    </row>
    <row r="139" spans="1:5" x14ac:dyDescent="0.25">
      <c r="A139" s="558" t="s">
        <v>3451</v>
      </c>
      <c r="B139" s="562" t="s">
        <v>3677</v>
      </c>
      <c r="C139" s="562" t="s">
        <v>3681</v>
      </c>
      <c r="D139" s="560" t="s">
        <v>3679</v>
      </c>
      <c r="E139" s="561" t="s">
        <v>3682</v>
      </c>
    </row>
    <row r="140" spans="1:5" ht="25.5" x14ac:dyDescent="0.25">
      <c r="A140" s="558" t="s">
        <v>3451</v>
      </c>
      <c r="B140" s="562" t="s">
        <v>3677</v>
      </c>
      <c r="C140" s="562" t="s">
        <v>3683</v>
      </c>
      <c r="D140" s="560" t="s">
        <v>3684</v>
      </c>
      <c r="E140" s="561" t="s">
        <v>3685</v>
      </c>
    </row>
    <row r="141" spans="1:5" ht="38.25" x14ac:dyDescent="0.25">
      <c r="A141" s="558" t="s">
        <v>3585</v>
      </c>
      <c r="B141" s="562" t="s">
        <v>3677</v>
      </c>
      <c r="C141" s="562" t="s">
        <v>3686</v>
      </c>
      <c r="D141" s="560" t="s">
        <v>3684</v>
      </c>
      <c r="E141" s="561" t="s">
        <v>3685</v>
      </c>
    </row>
    <row r="142" spans="1:5" ht="25.5" x14ac:dyDescent="0.25">
      <c r="A142" s="558" t="s">
        <v>3545</v>
      </c>
      <c r="B142" s="562" t="s">
        <v>3687</v>
      </c>
      <c r="C142" s="562" t="s">
        <v>3688</v>
      </c>
      <c r="D142" s="560" t="s">
        <v>3689</v>
      </c>
      <c r="E142" s="561" t="s">
        <v>3690</v>
      </c>
    </row>
    <row r="143" spans="1:5" ht="25.5" x14ac:dyDescent="0.25">
      <c r="A143" s="576" t="s">
        <v>3478</v>
      </c>
      <c r="B143" s="562" t="s">
        <v>3979</v>
      </c>
      <c r="C143" s="562" t="s">
        <v>3691</v>
      </c>
      <c r="D143" s="560" t="s">
        <v>3574</v>
      </c>
      <c r="E143" s="561" t="s">
        <v>3692</v>
      </c>
    </row>
    <row r="144" spans="1:5" ht="25.5" x14ac:dyDescent="0.25">
      <c r="A144" s="576" t="s">
        <v>3478</v>
      </c>
      <c r="B144" s="562" t="s">
        <v>3693</v>
      </c>
      <c r="C144" s="562" t="s">
        <v>3694</v>
      </c>
      <c r="D144" s="560" t="s">
        <v>3695</v>
      </c>
      <c r="E144" s="561" t="s">
        <v>3578</v>
      </c>
    </row>
    <row r="145" spans="1:5" ht="25.5" x14ac:dyDescent="0.25">
      <c r="A145" s="558" t="s">
        <v>3481</v>
      </c>
      <c r="B145" s="562" t="s">
        <v>3696</v>
      </c>
      <c r="C145" s="562" t="s">
        <v>3697</v>
      </c>
      <c r="D145" s="560" t="s">
        <v>3698</v>
      </c>
      <c r="E145" s="561" t="s">
        <v>3699</v>
      </c>
    </row>
    <row r="146" spans="1:5" ht="25.5" x14ac:dyDescent="0.25">
      <c r="A146" s="558" t="s">
        <v>3456</v>
      </c>
      <c r="B146" s="562" t="s">
        <v>3700</v>
      </c>
      <c r="C146" s="562" t="s">
        <v>3701</v>
      </c>
      <c r="D146" s="560" t="s">
        <v>3689</v>
      </c>
      <c r="E146" s="561" t="s">
        <v>3690</v>
      </c>
    </row>
    <row r="147" spans="1:5" x14ac:dyDescent="0.25">
      <c r="A147" s="558" t="s">
        <v>3491</v>
      </c>
      <c r="B147" s="562" t="s">
        <v>3702</v>
      </c>
      <c r="C147" s="562" t="s">
        <v>3703</v>
      </c>
      <c r="D147" s="560" t="s">
        <v>3704</v>
      </c>
      <c r="E147" s="561" t="s">
        <v>3649</v>
      </c>
    </row>
    <row r="148" spans="1:5" x14ac:dyDescent="0.25">
      <c r="A148" s="558" t="s">
        <v>3451</v>
      </c>
      <c r="B148" s="562" t="s">
        <v>3702</v>
      </c>
      <c r="C148" s="562" t="s">
        <v>3705</v>
      </c>
      <c r="D148" s="560" t="s">
        <v>3706</v>
      </c>
      <c r="E148" s="561" t="s">
        <v>3707</v>
      </c>
    </row>
    <row r="149" spans="1:5" ht="38.25" x14ac:dyDescent="0.25">
      <c r="A149" s="558" t="s">
        <v>3478</v>
      </c>
      <c r="B149" s="562" t="s">
        <v>3530</v>
      </c>
      <c r="C149" s="562" t="s">
        <v>3708</v>
      </c>
      <c r="D149" s="560" t="s">
        <v>3709</v>
      </c>
      <c r="E149" s="561" t="s">
        <v>3710</v>
      </c>
    </row>
    <row r="150" spans="1:5" ht="25.5" x14ac:dyDescent="0.25">
      <c r="A150" s="558" t="s">
        <v>3456</v>
      </c>
      <c r="B150" s="562" t="s">
        <v>3464</v>
      </c>
      <c r="C150" s="562" t="s">
        <v>3711</v>
      </c>
      <c r="D150" s="560" t="s">
        <v>3712</v>
      </c>
      <c r="E150" s="561" t="s">
        <v>3713</v>
      </c>
    </row>
    <row r="151" spans="1:5" ht="25.5" x14ac:dyDescent="0.25">
      <c r="A151" s="558" t="s">
        <v>3456</v>
      </c>
      <c r="B151" s="562" t="s">
        <v>3464</v>
      </c>
      <c r="C151" s="562" t="s">
        <v>3714</v>
      </c>
      <c r="D151" s="560" t="s">
        <v>3712</v>
      </c>
      <c r="E151" s="561" t="s">
        <v>3713</v>
      </c>
    </row>
    <row r="152" spans="1:5" ht="25.5" x14ac:dyDescent="0.25">
      <c r="A152" s="558" t="s">
        <v>3478</v>
      </c>
      <c r="B152" s="562" t="s">
        <v>3980</v>
      </c>
      <c r="C152" s="562" t="s">
        <v>3715</v>
      </c>
      <c r="D152" s="560" t="s">
        <v>3484</v>
      </c>
      <c r="E152" s="561" t="s">
        <v>3485</v>
      </c>
    </row>
    <row r="153" spans="1:5" ht="25.5" x14ac:dyDescent="0.25">
      <c r="A153" s="558" t="s">
        <v>3456</v>
      </c>
      <c r="B153" s="562" t="s">
        <v>3981</v>
      </c>
      <c r="C153" s="562" t="s">
        <v>3716</v>
      </c>
      <c r="D153" s="560" t="s">
        <v>3689</v>
      </c>
      <c r="E153" s="561" t="s">
        <v>3690</v>
      </c>
    </row>
    <row r="154" spans="1:5" ht="25.5" x14ac:dyDescent="0.25">
      <c r="A154" s="558" t="s">
        <v>3456</v>
      </c>
      <c r="B154" s="562" t="s">
        <v>3464</v>
      </c>
      <c r="C154" s="562" t="s">
        <v>3717</v>
      </c>
      <c r="D154" s="560" t="s">
        <v>3718</v>
      </c>
      <c r="E154" s="561" t="s">
        <v>3719</v>
      </c>
    </row>
    <row r="155" spans="1:5" ht="25.5" x14ac:dyDescent="0.25">
      <c r="A155" s="558" t="s">
        <v>3456</v>
      </c>
      <c r="B155" s="562" t="s">
        <v>3464</v>
      </c>
      <c r="C155" s="562" t="s">
        <v>3714</v>
      </c>
      <c r="D155" s="560" t="s">
        <v>3718</v>
      </c>
      <c r="E155" s="561" t="s">
        <v>3719</v>
      </c>
    </row>
    <row r="156" spans="1:5" ht="25.5" x14ac:dyDescent="0.25">
      <c r="A156" s="558" t="s">
        <v>3473</v>
      </c>
      <c r="B156" s="562" t="s">
        <v>3720</v>
      </c>
      <c r="C156" s="562" t="s">
        <v>3721</v>
      </c>
      <c r="D156" s="560" t="s">
        <v>3722</v>
      </c>
      <c r="E156" s="561" t="s">
        <v>3723</v>
      </c>
    </row>
    <row r="157" spans="1:5" ht="25.5" x14ac:dyDescent="0.25">
      <c r="A157" s="577" t="s">
        <v>3478</v>
      </c>
      <c r="B157" s="578" t="s">
        <v>3982</v>
      </c>
      <c r="C157" s="578" t="s">
        <v>3724</v>
      </c>
      <c r="D157" s="578" t="s">
        <v>3725</v>
      </c>
      <c r="E157" s="579" t="s">
        <v>3726</v>
      </c>
    </row>
    <row r="158" spans="1:5" ht="25.5" x14ac:dyDescent="0.25">
      <c r="A158" s="577" t="s">
        <v>3478</v>
      </c>
      <c r="B158" s="578" t="s">
        <v>3982</v>
      </c>
      <c r="C158" s="578" t="s">
        <v>3727</v>
      </c>
      <c r="D158" s="578" t="s">
        <v>3728</v>
      </c>
      <c r="E158" s="579" t="s">
        <v>3619</v>
      </c>
    </row>
    <row r="159" spans="1:5" ht="38.25" x14ac:dyDescent="0.25">
      <c r="A159" s="558" t="s">
        <v>3491</v>
      </c>
      <c r="B159" s="562" t="s">
        <v>3981</v>
      </c>
      <c r="C159" s="562" t="s">
        <v>3729</v>
      </c>
      <c r="D159" s="560" t="s">
        <v>3730</v>
      </c>
      <c r="E159" s="561" t="s">
        <v>3731</v>
      </c>
    </row>
    <row r="160" spans="1:5" ht="38.25" x14ac:dyDescent="0.25">
      <c r="A160" s="580" t="s">
        <v>3451</v>
      </c>
      <c r="B160" s="562" t="s">
        <v>3981</v>
      </c>
      <c r="C160" s="562" t="s">
        <v>3732</v>
      </c>
      <c r="D160" s="560" t="s">
        <v>3733</v>
      </c>
      <c r="E160" s="561" t="s">
        <v>3734</v>
      </c>
    </row>
    <row r="161" spans="1:5" ht="25.5" x14ac:dyDescent="0.25">
      <c r="A161" s="580" t="s">
        <v>3491</v>
      </c>
      <c r="B161" s="562" t="s">
        <v>3981</v>
      </c>
      <c r="C161" s="562" t="s">
        <v>3735</v>
      </c>
      <c r="D161" s="560" t="s">
        <v>3736</v>
      </c>
      <c r="E161" s="561" t="s">
        <v>3737</v>
      </c>
    </row>
    <row r="162" spans="1:5" ht="25.5" x14ac:dyDescent="0.25">
      <c r="A162" s="580" t="s">
        <v>3491</v>
      </c>
      <c r="B162" s="562" t="s">
        <v>3981</v>
      </c>
      <c r="C162" s="562" t="s">
        <v>3738</v>
      </c>
      <c r="D162" s="566" t="s">
        <v>3739</v>
      </c>
      <c r="E162" s="572" t="s">
        <v>3740</v>
      </c>
    </row>
    <row r="163" spans="1:5" ht="25.5" x14ac:dyDescent="0.25">
      <c r="A163" s="580" t="s">
        <v>3491</v>
      </c>
      <c r="B163" s="562" t="s">
        <v>3981</v>
      </c>
      <c r="C163" s="562" t="s">
        <v>3738</v>
      </c>
      <c r="D163" s="566" t="s">
        <v>3739</v>
      </c>
      <c r="E163" s="572" t="s">
        <v>3741</v>
      </c>
    </row>
    <row r="164" spans="1:5" ht="38.25" x14ac:dyDescent="0.25">
      <c r="A164" s="580" t="s">
        <v>3478</v>
      </c>
      <c r="B164" s="562" t="s">
        <v>3981</v>
      </c>
      <c r="C164" s="562" t="s">
        <v>3742</v>
      </c>
      <c r="D164" s="560" t="s">
        <v>3743</v>
      </c>
      <c r="E164" s="561" t="s">
        <v>3744</v>
      </c>
    </row>
    <row r="165" spans="1:5" ht="25.5" x14ac:dyDescent="0.25">
      <c r="A165" s="580" t="s">
        <v>3478</v>
      </c>
      <c r="B165" s="562" t="s">
        <v>3981</v>
      </c>
      <c r="C165" s="562" t="s">
        <v>3745</v>
      </c>
      <c r="D165" s="560" t="s">
        <v>3746</v>
      </c>
      <c r="E165" s="561" t="s">
        <v>3747</v>
      </c>
    </row>
    <row r="166" spans="1:5" ht="38.25" x14ac:dyDescent="0.25">
      <c r="A166" s="580" t="s">
        <v>3451</v>
      </c>
      <c r="B166" s="562" t="s">
        <v>3981</v>
      </c>
      <c r="C166" s="562" t="s">
        <v>3748</v>
      </c>
      <c r="D166" s="560" t="s">
        <v>3749</v>
      </c>
      <c r="E166" s="561" t="s">
        <v>3750</v>
      </c>
    </row>
    <row r="167" spans="1:5" ht="25.5" x14ac:dyDescent="0.25">
      <c r="A167" s="580" t="s">
        <v>3451</v>
      </c>
      <c r="B167" s="562" t="s">
        <v>3981</v>
      </c>
      <c r="C167" s="562" t="s">
        <v>3751</v>
      </c>
      <c r="D167" s="560" t="s">
        <v>3752</v>
      </c>
      <c r="E167" s="561" t="s">
        <v>3753</v>
      </c>
    </row>
    <row r="168" spans="1:5" ht="25.5" x14ac:dyDescent="0.25">
      <c r="A168" s="580" t="s">
        <v>3451</v>
      </c>
      <c r="B168" s="562" t="s">
        <v>3981</v>
      </c>
      <c r="C168" s="562" t="s">
        <v>3754</v>
      </c>
      <c r="D168" s="560" t="s">
        <v>3755</v>
      </c>
      <c r="E168" s="561" t="s">
        <v>3756</v>
      </c>
    </row>
    <row r="169" spans="1:5" ht="25.5" x14ac:dyDescent="0.25">
      <c r="A169" s="558" t="s">
        <v>3545</v>
      </c>
      <c r="B169" s="562" t="s">
        <v>3586</v>
      </c>
      <c r="C169" s="562" t="s">
        <v>3757</v>
      </c>
      <c r="D169" s="560" t="s">
        <v>3758</v>
      </c>
      <c r="E169" s="561" t="s">
        <v>3759</v>
      </c>
    </row>
    <row r="170" spans="1:5" ht="25.5" x14ac:dyDescent="0.25">
      <c r="A170" s="558" t="s">
        <v>3473</v>
      </c>
      <c r="B170" s="562" t="s">
        <v>3586</v>
      </c>
      <c r="C170" s="562" t="s">
        <v>3760</v>
      </c>
      <c r="D170" s="560" t="s">
        <v>3761</v>
      </c>
      <c r="E170" s="561" t="s">
        <v>3762</v>
      </c>
    </row>
    <row r="171" spans="1:5" x14ac:dyDescent="0.25">
      <c r="A171" s="558" t="s">
        <v>3478</v>
      </c>
      <c r="B171" s="562" t="s">
        <v>3586</v>
      </c>
      <c r="C171" s="562" t="s">
        <v>3763</v>
      </c>
      <c r="D171" s="560" t="s">
        <v>3764</v>
      </c>
      <c r="E171" s="561" t="s">
        <v>3765</v>
      </c>
    </row>
    <row r="172" spans="1:5" ht="38.25" x14ac:dyDescent="0.25">
      <c r="A172" s="558" t="s">
        <v>3478</v>
      </c>
      <c r="B172" s="562" t="s">
        <v>3586</v>
      </c>
      <c r="C172" s="562" t="s">
        <v>3766</v>
      </c>
      <c r="D172" s="560" t="s">
        <v>3767</v>
      </c>
      <c r="E172" s="561" t="s">
        <v>3768</v>
      </c>
    </row>
    <row r="173" spans="1:5" ht="25.5" x14ac:dyDescent="0.25">
      <c r="A173" s="558" t="s">
        <v>3456</v>
      </c>
      <c r="B173" s="562" t="s">
        <v>3769</v>
      </c>
      <c r="C173" s="562" t="s">
        <v>3770</v>
      </c>
      <c r="D173" s="560" t="s">
        <v>3771</v>
      </c>
      <c r="E173" s="561" t="s">
        <v>3772</v>
      </c>
    </row>
    <row r="174" spans="1:5" ht="25.5" x14ac:dyDescent="0.25">
      <c r="A174" s="558" t="s">
        <v>3773</v>
      </c>
      <c r="B174" s="562" t="s">
        <v>3774</v>
      </c>
      <c r="C174" s="562" t="s">
        <v>3775</v>
      </c>
      <c r="D174" s="560" t="s">
        <v>3504</v>
      </c>
      <c r="E174" s="561" t="s">
        <v>3776</v>
      </c>
    </row>
    <row r="175" spans="1:5" ht="25.5" x14ac:dyDescent="0.25">
      <c r="A175" s="558" t="s">
        <v>3773</v>
      </c>
      <c r="B175" s="562" t="s">
        <v>3774</v>
      </c>
      <c r="C175" s="562" t="s">
        <v>3777</v>
      </c>
      <c r="D175" s="560" t="s">
        <v>3504</v>
      </c>
      <c r="E175" s="561" t="s">
        <v>3778</v>
      </c>
    </row>
    <row r="176" spans="1:5" ht="25.5" x14ac:dyDescent="0.25">
      <c r="A176" s="558" t="s">
        <v>3451</v>
      </c>
      <c r="B176" s="562" t="s">
        <v>3983</v>
      </c>
      <c r="C176" s="562" t="s">
        <v>3779</v>
      </c>
      <c r="D176" s="560" t="s">
        <v>3780</v>
      </c>
      <c r="E176" s="561" t="s">
        <v>3529</v>
      </c>
    </row>
    <row r="177" spans="1:5" ht="25.5" x14ac:dyDescent="0.25">
      <c r="A177" s="558" t="s">
        <v>3491</v>
      </c>
      <c r="B177" s="562" t="s">
        <v>3983</v>
      </c>
      <c r="C177" s="562" t="s">
        <v>3781</v>
      </c>
      <c r="D177" s="560" t="s">
        <v>3782</v>
      </c>
      <c r="E177" s="561" t="s">
        <v>3737</v>
      </c>
    </row>
    <row r="178" spans="1:5" x14ac:dyDescent="0.25">
      <c r="A178" s="558" t="s">
        <v>3451</v>
      </c>
      <c r="B178" s="562" t="s">
        <v>3983</v>
      </c>
      <c r="C178" s="562" t="s">
        <v>3783</v>
      </c>
      <c r="D178" s="560" t="s">
        <v>3784</v>
      </c>
      <c r="E178" s="561" t="s">
        <v>3785</v>
      </c>
    </row>
    <row r="179" spans="1:5" ht="25.5" x14ac:dyDescent="0.25">
      <c r="A179" s="558" t="s">
        <v>3478</v>
      </c>
      <c r="B179" s="562" t="s">
        <v>3983</v>
      </c>
      <c r="C179" s="562" t="s">
        <v>3745</v>
      </c>
      <c r="D179" s="560" t="s">
        <v>3746</v>
      </c>
      <c r="E179" s="561" t="s">
        <v>3747</v>
      </c>
    </row>
    <row r="180" spans="1:5" ht="25.5" x14ac:dyDescent="0.25">
      <c r="A180" s="558" t="s">
        <v>3773</v>
      </c>
      <c r="B180" s="562" t="s">
        <v>3786</v>
      </c>
      <c r="C180" s="562" t="s">
        <v>3787</v>
      </c>
      <c r="D180" s="560" t="s">
        <v>3788</v>
      </c>
      <c r="E180" s="561" t="s">
        <v>3789</v>
      </c>
    </row>
    <row r="181" spans="1:5" ht="25.5" x14ac:dyDescent="0.25">
      <c r="A181" s="558" t="s">
        <v>3451</v>
      </c>
      <c r="B181" s="562" t="s">
        <v>3984</v>
      </c>
      <c r="C181" s="562" t="s">
        <v>3790</v>
      </c>
      <c r="D181" s="560" t="s">
        <v>3788</v>
      </c>
      <c r="E181" s="561" t="s">
        <v>3791</v>
      </c>
    </row>
    <row r="182" spans="1:5" ht="25.5" x14ac:dyDescent="0.25">
      <c r="A182" s="558" t="s">
        <v>3545</v>
      </c>
      <c r="B182" s="562" t="s">
        <v>3792</v>
      </c>
      <c r="C182" s="562" t="s">
        <v>3793</v>
      </c>
      <c r="D182" s="560" t="s">
        <v>3788</v>
      </c>
      <c r="E182" s="561" t="s">
        <v>3794</v>
      </c>
    </row>
    <row r="183" spans="1:5" ht="25.5" x14ac:dyDescent="0.25">
      <c r="A183" s="558" t="s">
        <v>3491</v>
      </c>
      <c r="B183" s="562" t="s">
        <v>3981</v>
      </c>
      <c r="C183" s="562" t="s">
        <v>3795</v>
      </c>
      <c r="D183" s="560" t="s">
        <v>3796</v>
      </c>
      <c r="E183" s="561" t="s">
        <v>3797</v>
      </c>
    </row>
    <row r="184" spans="1:5" ht="25.5" x14ac:dyDescent="0.25">
      <c r="A184" s="580" t="s">
        <v>3468</v>
      </c>
      <c r="B184" s="562" t="s">
        <v>3798</v>
      </c>
      <c r="C184" s="562" t="s">
        <v>3799</v>
      </c>
      <c r="D184" s="560" t="s">
        <v>3771</v>
      </c>
      <c r="E184" s="561" t="s">
        <v>3800</v>
      </c>
    </row>
    <row r="185" spans="1:5" ht="38.25" x14ac:dyDescent="0.25">
      <c r="A185" s="580" t="s">
        <v>3545</v>
      </c>
      <c r="B185" s="562" t="s">
        <v>3801</v>
      </c>
      <c r="C185" s="562" t="s">
        <v>3802</v>
      </c>
      <c r="D185" s="560" t="s">
        <v>3803</v>
      </c>
      <c r="E185" s="561" t="s">
        <v>3804</v>
      </c>
    </row>
    <row r="186" spans="1:5" ht="25.5" x14ac:dyDescent="0.25">
      <c r="A186" s="581" t="s">
        <v>3456</v>
      </c>
      <c r="B186" s="562" t="s">
        <v>3985</v>
      </c>
      <c r="C186" s="562" t="s">
        <v>3805</v>
      </c>
      <c r="D186" s="560" t="s">
        <v>3803</v>
      </c>
      <c r="E186" s="561" t="s">
        <v>3806</v>
      </c>
    </row>
    <row r="187" spans="1:5" x14ac:dyDescent="0.25">
      <c r="A187" s="558" t="s">
        <v>3807</v>
      </c>
      <c r="B187" s="562" t="s">
        <v>3792</v>
      </c>
      <c r="C187" s="562" t="s">
        <v>3808</v>
      </c>
      <c r="D187" s="560" t="s">
        <v>3809</v>
      </c>
      <c r="E187" s="561" t="s">
        <v>3810</v>
      </c>
    </row>
    <row r="188" spans="1:5" ht="38.25" x14ac:dyDescent="0.25">
      <c r="A188" s="558" t="s">
        <v>3585</v>
      </c>
      <c r="B188" s="562" t="s">
        <v>3811</v>
      </c>
      <c r="C188" s="562" t="s">
        <v>3812</v>
      </c>
      <c r="D188" s="560" t="s">
        <v>3813</v>
      </c>
      <c r="E188" s="561" t="s">
        <v>3814</v>
      </c>
    </row>
    <row r="189" spans="1:5" ht="25.5" x14ac:dyDescent="0.25">
      <c r="A189" s="558" t="s">
        <v>3491</v>
      </c>
      <c r="B189" s="562" t="s">
        <v>3811</v>
      </c>
      <c r="C189" s="562" t="s">
        <v>3815</v>
      </c>
      <c r="D189" s="560" t="s">
        <v>3504</v>
      </c>
      <c r="E189" s="561" t="s">
        <v>3816</v>
      </c>
    </row>
    <row r="190" spans="1:5" ht="25.5" x14ac:dyDescent="0.25">
      <c r="A190" s="558" t="s">
        <v>3817</v>
      </c>
      <c r="B190" s="562" t="s">
        <v>3818</v>
      </c>
      <c r="C190" s="562" t="s">
        <v>3819</v>
      </c>
      <c r="D190" s="560" t="s">
        <v>3820</v>
      </c>
      <c r="E190" s="561" t="s">
        <v>3821</v>
      </c>
    </row>
    <row r="191" spans="1:5" x14ac:dyDescent="0.25">
      <c r="A191" s="558" t="s">
        <v>3773</v>
      </c>
      <c r="B191" s="562" t="s">
        <v>3822</v>
      </c>
      <c r="C191" s="562" t="s">
        <v>3823</v>
      </c>
      <c r="D191" s="560" t="s">
        <v>3824</v>
      </c>
      <c r="E191" s="561" t="s">
        <v>3472</v>
      </c>
    </row>
    <row r="192" spans="1:5" x14ac:dyDescent="0.25">
      <c r="A192" s="558" t="s">
        <v>3491</v>
      </c>
      <c r="B192" s="562" t="s">
        <v>3598</v>
      </c>
      <c r="C192" s="562" t="s">
        <v>3825</v>
      </c>
      <c r="D192" s="560" t="s">
        <v>3826</v>
      </c>
      <c r="E192" s="561" t="s">
        <v>3744</v>
      </c>
    </row>
    <row r="193" spans="1:5" ht="25.5" x14ac:dyDescent="0.25">
      <c r="A193" s="558" t="s">
        <v>3491</v>
      </c>
      <c r="B193" s="562" t="s">
        <v>3981</v>
      </c>
      <c r="C193" s="562" t="s">
        <v>3827</v>
      </c>
      <c r="D193" s="560" t="s">
        <v>3828</v>
      </c>
      <c r="E193" s="561" t="s">
        <v>3829</v>
      </c>
    </row>
    <row r="194" spans="1:5" ht="25.5" x14ac:dyDescent="0.25">
      <c r="A194" s="558" t="s">
        <v>3491</v>
      </c>
      <c r="B194" s="562" t="s">
        <v>3981</v>
      </c>
      <c r="C194" s="562" t="s">
        <v>3830</v>
      </c>
      <c r="D194" s="560" t="s">
        <v>3831</v>
      </c>
      <c r="E194" s="561" t="s">
        <v>3832</v>
      </c>
    </row>
    <row r="195" spans="1:5" x14ac:dyDescent="0.25">
      <c r="A195" s="558" t="s">
        <v>3451</v>
      </c>
      <c r="B195" s="562" t="s">
        <v>3667</v>
      </c>
      <c r="C195" s="562" t="s">
        <v>3833</v>
      </c>
      <c r="D195" s="560" t="s">
        <v>3834</v>
      </c>
      <c r="E195" s="561" t="s">
        <v>3835</v>
      </c>
    </row>
    <row r="196" spans="1:5" ht="25.5" x14ac:dyDescent="0.25">
      <c r="A196" s="558" t="s">
        <v>3468</v>
      </c>
      <c r="B196" s="562" t="s">
        <v>3836</v>
      </c>
      <c r="C196" s="562" t="s">
        <v>3837</v>
      </c>
      <c r="D196" s="560" t="s">
        <v>3771</v>
      </c>
      <c r="E196" s="561" t="s">
        <v>3838</v>
      </c>
    </row>
    <row r="197" spans="1:5" ht="25.5" x14ac:dyDescent="0.25">
      <c r="A197" s="558" t="s">
        <v>3456</v>
      </c>
      <c r="B197" s="562" t="s">
        <v>3836</v>
      </c>
      <c r="C197" s="562" t="s">
        <v>3839</v>
      </c>
      <c r="D197" s="560" t="s">
        <v>3771</v>
      </c>
      <c r="E197" s="561" t="s">
        <v>3838</v>
      </c>
    </row>
    <row r="198" spans="1:5" ht="25.5" x14ac:dyDescent="0.25">
      <c r="A198" s="558" t="s">
        <v>3545</v>
      </c>
      <c r="B198" s="562" t="s">
        <v>3792</v>
      </c>
      <c r="C198" s="562" t="s">
        <v>3840</v>
      </c>
      <c r="D198" s="560" t="s">
        <v>3771</v>
      </c>
      <c r="E198" s="561" t="s">
        <v>3772</v>
      </c>
    </row>
    <row r="199" spans="1:5" x14ac:dyDescent="0.25">
      <c r="A199" s="558" t="s">
        <v>3478</v>
      </c>
      <c r="B199" s="562" t="s">
        <v>3792</v>
      </c>
      <c r="C199" s="562" t="s">
        <v>3841</v>
      </c>
      <c r="D199" s="560" t="s">
        <v>3842</v>
      </c>
      <c r="E199" s="561" t="s">
        <v>3843</v>
      </c>
    </row>
    <row r="200" spans="1:5" ht="25.5" x14ac:dyDescent="0.25">
      <c r="A200" s="558" t="s">
        <v>3807</v>
      </c>
      <c r="B200" s="562" t="s">
        <v>3844</v>
      </c>
      <c r="C200" s="562" t="s">
        <v>3845</v>
      </c>
      <c r="D200" s="560" t="s">
        <v>3809</v>
      </c>
      <c r="E200" s="561" t="s">
        <v>3846</v>
      </c>
    </row>
    <row r="201" spans="1:5" ht="25.5" x14ac:dyDescent="0.25">
      <c r="A201" s="558" t="s">
        <v>3486</v>
      </c>
      <c r="B201" s="562" t="s">
        <v>3847</v>
      </c>
      <c r="C201" s="562" t="s">
        <v>3848</v>
      </c>
      <c r="D201" s="560" t="s">
        <v>3809</v>
      </c>
      <c r="E201" s="561" t="s">
        <v>3846</v>
      </c>
    </row>
    <row r="202" spans="1:5" ht="25.5" x14ac:dyDescent="0.25">
      <c r="A202" s="558" t="s">
        <v>3478</v>
      </c>
      <c r="B202" s="562" t="s">
        <v>3849</v>
      </c>
      <c r="C202" s="562" t="s">
        <v>3850</v>
      </c>
      <c r="D202" s="560" t="s">
        <v>3851</v>
      </c>
      <c r="E202" s="561" t="s">
        <v>3852</v>
      </c>
    </row>
    <row r="203" spans="1:5" x14ac:dyDescent="0.25">
      <c r="A203" s="558" t="s">
        <v>3807</v>
      </c>
      <c r="B203" s="562" t="s">
        <v>3849</v>
      </c>
      <c r="C203" s="562" t="s">
        <v>3853</v>
      </c>
      <c r="D203" s="560" t="s">
        <v>3809</v>
      </c>
      <c r="E203" s="561" t="s">
        <v>3846</v>
      </c>
    </row>
    <row r="204" spans="1:5" ht="25.5" x14ac:dyDescent="0.25">
      <c r="A204" s="558" t="s">
        <v>3468</v>
      </c>
      <c r="B204" s="562" t="s">
        <v>3854</v>
      </c>
      <c r="C204" s="562" t="s">
        <v>3855</v>
      </c>
      <c r="D204" s="560" t="s">
        <v>3689</v>
      </c>
      <c r="E204" s="561" t="s">
        <v>3690</v>
      </c>
    </row>
    <row r="205" spans="1:5" x14ac:dyDescent="0.25">
      <c r="A205" s="558" t="s">
        <v>3807</v>
      </c>
      <c r="B205" s="562" t="s">
        <v>3519</v>
      </c>
      <c r="C205" s="562" t="s">
        <v>3856</v>
      </c>
      <c r="D205" s="560" t="s">
        <v>3809</v>
      </c>
      <c r="E205" s="561" t="s">
        <v>3810</v>
      </c>
    </row>
    <row r="206" spans="1:5" ht="25.5" x14ac:dyDescent="0.25">
      <c r="A206" s="558" t="s">
        <v>3478</v>
      </c>
      <c r="B206" s="562" t="s">
        <v>3464</v>
      </c>
      <c r="C206" s="562" t="s">
        <v>3857</v>
      </c>
      <c r="D206" s="560" t="s">
        <v>3858</v>
      </c>
      <c r="E206" s="561" t="s">
        <v>3859</v>
      </c>
    </row>
    <row r="207" spans="1:5" x14ac:dyDescent="0.25">
      <c r="A207" s="558" t="s">
        <v>3456</v>
      </c>
      <c r="B207" s="562" t="s">
        <v>3464</v>
      </c>
      <c r="C207" s="562" t="s">
        <v>3860</v>
      </c>
      <c r="D207" s="560" t="s">
        <v>3861</v>
      </c>
      <c r="E207" s="561" t="s">
        <v>3862</v>
      </c>
    </row>
    <row r="208" spans="1:5" ht="25.5" x14ac:dyDescent="0.25">
      <c r="A208" s="558" t="s">
        <v>3491</v>
      </c>
      <c r="B208" s="562" t="s">
        <v>3986</v>
      </c>
      <c r="C208" s="562" t="s">
        <v>3863</v>
      </c>
      <c r="D208" s="560" t="s">
        <v>3504</v>
      </c>
      <c r="E208" s="561" t="s">
        <v>3864</v>
      </c>
    </row>
    <row r="209" spans="1:5" ht="25.5" x14ac:dyDescent="0.25">
      <c r="A209" s="558" t="s">
        <v>3456</v>
      </c>
      <c r="B209" s="562" t="s">
        <v>3987</v>
      </c>
      <c r="C209" s="562" t="s">
        <v>3865</v>
      </c>
      <c r="D209" s="560" t="s">
        <v>3866</v>
      </c>
      <c r="E209" s="561" t="s">
        <v>3867</v>
      </c>
    </row>
    <row r="210" spans="1:5" ht="25.5" x14ac:dyDescent="0.25">
      <c r="A210" s="558" t="s">
        <v>3456</v>
      </c>
      <c r="B210" s="562" t="s">
        <v>3986</v>
      </c>
      <c r="C210" s="562" t="s">
        <v>3868</v>
      </c>
      <c r="D210" s="560" t="s">
        <v>3869</v>
      </c>
      <c r="E210" s="561" t="s">
        <v>3870</v>
      </c>
    </row>
    <row r="211" spans="1:5" x14ac:dyDescent="0.25">
      <c r="A211" s="558" t="s">
        <v>3451</v>
      </c>
      <c r="B211" s="562" t="s">
        <v>3986</v>
      </c>
      <c r="C211" s="562" t="s">
        <v>3871</v>
      </c>
      <c r="D211" s="560" t="s">
        <v>3872</v>
      </c>
      <c r="E211" s="561" t="s">
        <v>3873</v>
      </c>
    </row>
    <row r="212" spans="1:5" ht="25.5" x14ac:dyDescent="0.25">
      <c r="A212" s="558" t="s">
        <v>3478</v>
      </c>
      <c r="B212" s="562" t="s">
        <v>3986</v>
      </c>
      <c r="C212" s="562" t="s">
        <v>3874</v>
      </c>
      <c r="D212" s="560" t="s">
        <v>3875</v>
      </c>
      <c r="E212" s="561" t="s">
        <v>3876</v>
      </c>
    </row>
    <row r="213" spans="1:5" x14ac:dyDescent="0.25">
      <c r="A213" s="558" t="s">
        <v>3451</v>
      </c>
      <c r="B213" s="562" t="s">
        <v>3986</v>
      </c>
      <c r="C213" s="562" t="s">
        <v>3877</v>
      </c>
      <c r="D213" s="560" t="s">
        <v>3878</v>
      </c>
      <c r="E213" s="561" t="s">
        <v>3879</v>
      </c>
    </row>
    <row r="214" spans="1:5" ht="25.5" x14ac:dyDescent="0.25">
      <c r="A214" s="558" t="s">
        <v>3456</v>
      </c>
      <c r="B214" s="562" t="s">
        <v>3880</v>
      </c>
      <c r="C214" s="562" t="s">
        <v>3881</v>
      </c>
      <c r="D214" s="560" t="s">
        <v>3882</v>
      </c>
      <c r="E214" s="561" t="s">
        <v>3883</v>
      </c>
    </row>
    <row r="215" spans="1:5" ht="25.5" x14ac:dyDescent="0.25">
      <c r="A215" s="558" t="s">
        <v>3585</v>
      </c>
      <c r="B215" s="562" t="s">
        <v>3884</v>
      </c>
      <c r="C215" s="562" t="s">
        <v>3885</v>
      </c>
      <c r="D215" s="560" t="s">
        <v>3886</v>
      </c>
      <c r="E215" s="561" t="s">
        <v>3548</v>
      </c>
    </row>
    <row r="216" spans="1:5" ht="25.5" x14ac:dyDescent="0.25">
      <c r="A216" s="558" t="s">
        <v>3585</v>
      </c>
      <c r="B216" s="562" t="s">
        <v>3884</v>
      </c>
      <c r="C216" s="562" t="s">
        <v>3887</v>
      </c>
      <c r="D216" s="560" t="s">
        <v>3886</v>
      </c>
      <c r="E216" s="561" t="s">
        <v>3548</v>
      </c>
    </row>
    <row r="217" spans="1:5" ht="25.5" x14ac:dyDescent="0.25">
      <c r="A217" s="558" t="s">
        <v>3451</v>
      </c>
      <c r="B217" s="562" t="s">
        <v>3884</v>
      </c>
      <c r="C217" s="562" t="s">
        <v>3888</v>
      </c>
      <c r="D217" s="560" t="s">
        <v>3886</v>
      </c>
      <c r="E217" s="561" t="s">
        <v>3889</v>
      </c>
    </row>
    <row r="218" spans="1:5" ht="25.5" x14ac:dyDescent="0.25">
      <c r="A218" s="558" t="s">
        <v>3585</v>
      </c>
      <c r="B218" s="562" t="s">
        <v>3884</v>
      </c>
      <c r="C218" s="562" t="s">
        <v>3890</v>
      </c>
      <c r="D218" s="560" t="s">
        <v>3886</v>
      </c>
      <c r="E218" s="561" t="s">
        <v>3891</v>
      </c>
    </row>
    <row r="219" spans="1:5" ht="25.5" x14ac:dyDescent="0.25">
      <c r="A219" s="558" t="s">
        <v>3585</v>
      </c>
      <c r="B219" s="562" t="s">
        <v>3884</v>
      </c>
      <c r="C219" s="562" t="s">
        <v>3892</v>
      </c>
      <c r="D219" s="560" t="s">
        <v>3886</v>
      </c>
      <c r="E219" s="561" t="s">
        <v>3548</v>
      </c>
    </row>
    <row r="220" spans="1:5" ht="25.5" x14ac:dyDescent="0.25">
      <c r="A220" s="558" t="s">
        <v>3456</v>
      </c>
      <c r="B220" s="562" t="s">
        <v>3884</v>
      </c>
      <c r="C220" s="562" t="s">
        <v>3893</v>
      </c>
      <c r="D220" s="560" t="s">
        <v>3894</v>
      </c>
      <c r="E220" s="561" t="s">
        <v>3895</v>
      </c>
    </row>
    <row r="221" spans="1:5" ht="25.5" x14ac:dyDescent="0.25">
      <c r="A221" s="558" t="s">
        <v>3468</v>
      </c>
      <c r="B221" s="562" t="s">
        <v>3884</v>
      </c>
      <c r="C221" s="562" t="s">
        <v>3896</v>
      </c>
      <c r="D221" s="560" t="s">
        <v>3897</v>
      </c>
      <c r="E221" s="561" t="s">
        <v>3898</v>
      </c>
    </row>
    <row r="222" spans="1:5" ht="25.5" x14ac:dyDescent="0.25">
      <c r="A222" s="558" t="s">
        <v>3456</v>
      </c>
      <c r="B222" s="562" t="s">
        <v>3836</v>
      </c>
      <c r="C222" s="562" t="s">
        <v>3899</v>
      </c>
      <c r="D222" s="560" t="s">
        <v>3900</v>
      </c>
      <c r="E222" s="561" t="s">
        <v>3901</v>
      </c>
    </row>
    <row r="223" spans="1:5" ht="25.5" x14ac:dyDescent="0.25">
      <c r="A223" s="558" t="s">
        <v>3451</v>
      </c>
      <c r="B223" s="562" t="s">
        <v>3988</v>
      </c>
      <c r="C223" s="562" t="s">
        <v>3902</v>
      </c>
      <c r="D223" s="560" t="s">
        <v>3900</v>
      </c>
      <c r="E223" s="561" t="s">
        <v>3901</v>
      </c>
    </row>
    <row r="224" spans="1:5" ht="38.25" x14ac:dyDescent="0.25">
      <c r="A224" s="558" t="s">
        <v>3468</v>
      </c>
      <c r="B224" s="562" t="s">
        <v>3903</v>
      </c>
      <c r="C224" s="562" t="s">
        <v>3904</v>
      </c>
      <c r="D224" s="560" t="s">
        <v>3905</v>
      </c>
      <c r="E224" s="561" t="s">
        <v>3906</v>
      </c>
    </row>
    <row r="225" spans="1:5" ht="38.25" x14ac:dyDescent="0.25">
      <c r="A225" s="558" t="s">
        <v>3545</v>
      </c>
      <c r="B225" s="562" t="s">
        <v>3989</v>
      </c>
      <c r="C225" s="562" t="s">
        <v>3907</v>
      </c>
      <c r="D225" s="560" t="s">
        <v>3905</v>
      </c>
      <c r="E225" s="561" t="s">
        <v>3906</v>
      </c>
    </row>
    <row r="226" spans="1:5" ht="25.5" x14ac:dyDescent="0.25">
      <c r="A226" s="558" t="s">
        <v>3478</v>
      </c>
      <c r="B226" s="562" t="s">
        <v>3990</v>
      </c>
      <c r="C226" s="562" t="s">
        <v>3908</v>
      </c>
      <c r="D226" s="560" t="s">
        <v>3909</v>
      </c>
      <c r="E226" s="561" t="s">
        <v>3910</v>
      </c>
    </row>
    <row r="227" spans="1:5" x14ac:dyDescent="0.25">
      <c r="A227" s="558" t="s">
        <v>3478</v>
      </c>
      <c r="B227" s="562" t="s">
        <v>3990</v>
      </c>
      <c r="C227" s="562" t="s">
        <v>3911</v>
      </c>
      <c r="D227" s="560" t="s">
        <v>3909</v>
      </c>
      <c r="E227" s="561" t="s">
        <v>3910</v>
      </c>
    </row>
    <row r="228" spans="1:5" x14ac:dyDescent="0.25">
      <c r="A228" s="558" t="s">
        <v>3478</v>
      </c>
      <c r="B228" s="562" t="s">
        <v>3990</v>
      </c>
      <c r="C228" s="562" t="s">
        <v>3911</v>
      </c>
      <c r="D228" s="560" t="s">
        <v>3909</v>
      </c>
      <c r="E228" s="561" t="s">
        <v>3910</v>
      </c>
    </row>
    <row r="229" spans="1:5" x14ac:dyDescent="0.25">
      <c r="A229" s="558" t="s">
        <v>3481</v>
      </c>
      <c r="B229" s="562" t="s">
        <v>3912</v>
      </c>
      <c r="C229" s="562" t="s">
        <v>3913</v>
      </c>
      <c r="D229" s="560" t="s">
        <v>3532</v>
      </c>
      <c r="E229" s="561" t="s">
        <v>3914</v>
      </c>
    </row>
    <row r="230" spans="1:5" ht="25.5" x14ac:dyDescent="0.25">
      <c r="A230" s="558" t="s">
        <v>3481</v>
      </c>
      <c r="B230" s="562" t="s">
        <v>3912</v>
      </c>
      <c r="C230" s="562" t="s">
        <v>3915</v>
      </c>
      <c r="D230" s="560" t="s">
        <v>3532</v>
      </c>
      <c r="E230" s="561" t="s">
        <v>3914</v>
      </c>
    </row>
    <row r="231" spans="1:5" ht="25.5" x14ac:dyDescent="0.25">
      <c r="A231" s="558" t="s">
        <v>3473</v>
      </c>
      <c r="B231" s="562" t="s">
        <v>3912</v>
      </c>
      <c r="C231" s="562" t="s">
        <v>3916</v>
      </c>
      <c r="D231" s="560" t="s">
        <v>3532</v>
      </c>
      <c r="E231" s="561" t="s">
        <v>3914</v>
      </c>
    </row>
    <row r="232" spans="1:5" x14ac:dyDescent="0.25">
      <c r="A232" s="558" t="s">
        <v>3481</v>
      </c>
      <c r="B232" s="562" t="s">
        <v>3912</v>
      </c>
      <c r="C232" s="562" t="s">
        <v>3917</v>
      </c>
      <c r="D232" s="560" t="s">
        <v>3532</v>
      </c>
      <c r="E232" s="561" t="s">
        <v>3914</v>
      </c>
    </row>
    <row r="233" spans="1:5" x14ac:dyDescent="0.25">
      <c r="A233" s="558" t="s">
        <v>3473</v>
      </c>
      <c r="B233" s="562" t="s">
        <v>3912</v>
      </c>
      <c r="C233" s="562" t="s">
        <v>3918</v>
      </c>
      <c r="D233" s="560" t="s">
        <v>3532</v>
      </c>
      <c r="E233" s="561" t="s">
        <v>3914</v>
      </c>
    </row>
    <row r="234" spans="1:5" ht="25.5" x14ac:dyDescent="0.25">
      <c r="A234" s="558" t="s">
        <v>3473</v>
      </c>
      <c r="B234" s="562" t="s">
        <v>3912</v>
      </c>
      <c r="C234" s="562" t="s">
        <v>3919</v>
      </c>
      <c r="D234" s="560" t="s">
        <v>3532</v>
      </c>
      <c r="E234" s="561" t="s">
        <v>3914</v>
      </c>
    </row>
    <row r="235" spans="1:5" x14ac:dyDescent="0.25">
      <c r="A235" s="558" t="s">
        <v>3478</v>
      </c>
      <c r="B235" s="562" t="s">
        <v>3912</v>
      </c>
      <c r="C235" s="562" t="s">
        <v>3920</v>
      </c>
      <c r="D235" s="560" t="s">
        <v>3532</v>
      </c>
      <c r="E235" s="561" t="s">
        <v>3914</v>
      </c>
    </row>
    <row r="236" spans="1:5" x14ac:dyDescent="0.25">
      <c r="A236" s="558" t="s">
        <v>3921</v>
      </c>
      <c r="B236" s="562" t="s">
        <v>3912</v>
      </c>
      <c r="C236" s="562" t="s">
        <v>3922</v>
      </c>
      <c r="D236" s="560" t="s">
        <v>3532</v>
      </c>
      <c r="E236" s="561" t="s">
        <v>3914</v>
      </c>
    </row>
    <row r="237" spans="1:5" ht="25.5" x14ac:dyDescent="0.25">
      <c r="A237" s="558" t="s">
        <v>3481</v>
      </c>
      <c r="B237" s="562" t="s">
        <v>3912</v>
      </c>
      <c r="C237" s="562" t="s">
        <v>3923</v>
      </c>
      <c r="D237" s="560" t="s">
        <v>3532</v>
      </c>
      <c r="E237" s="561" t="s">
        <v>3914</v>
      </c>
    </row>
    <row r="238" spans="1:5" ht="25.5" x14ac:dyDescent="0.25">
      <c r="A238" s="558" t="s">
        <v>3481</v>
      </c>
      <c r="B238" s="562" t="s">
        <v>3912</v>
      </c>
      <c r="C238" s="562" t="s">
        <v>3924</v>
      </c>
      <c r="D238" s="560" t="s">
        <v>3532</v>
      </c>
      <c r="E238" s="561" t="s">
        <v>3914</v>
      </c>
    </row>
    <row r="239" spans="1:5" ht="25.5" x14ac:dyDescent="0.25">
      <c r="A239" s="558" t="s">
        <v>3481</v>
      </c>
      <c r="B239" s="562" t="s">
        <v>3912</v>
      </c>
      <c r="C239" s="562" t="s">
        <v>3925</v>
      </c>
      <c r="D239" s="560" t="s">
        <v>3532</v>
      </c>
      <c r="E239" s="561" t="s">
        <v>3914</v>
      </c>
    </row>
    <row r="240" spans="1:5" ht="25.5" x14ac:dyDescent="0.25">
      <c r="A240" s="558" t="s">
        <v>3473</v>
      </c>
      <c r="B240" s="562" t="s">
        <v>3912</v>
      </c>
      <c r="C240" s="562" t="s">
        <v>3926</v>
      </c>
      <c r="D240" s="560" t="s">
        <v>3532</v>
      </c>
      <c r="E240" s="561" t="s">
        <v>3914</v>
      </c>
    </row>
    <row r="241" spans="1:5" ht="25.5" x14ac:dyDescent="0.25">
      <c r="A241" s="558" t="s">
        <v>3481</v>
      </c>
      <c r="B241" s="562" t="s">
        <v>3912</v>
      </c>
      <c r="C241" s="562" t="s">
        <v>3927</v>
      </c>
      <c r="D241" s="560" t="s">
        <v>3532</v>
      </c>
      <c r="E241" s="561" t="s">
        <v>3914</v>
      </c>
    </row>
    <row r="242" spans="1:5" ht="25.5" x14ac:dyDescent="0.25">
      <c r="A242" s="558" t="s">
        <v>3807</v>
      </c>
      <c r="B242" s="562" t="s">
        <v>3912</v>
      </c>
      <c r="C242" s="562" t="s">
        <v>3928</v>
      </c>
      <c r="D242" s="560" t="s">
        <v>3809</v>
      </c>
      <c r="E242" s="561" t="s">
        <v>3810</v>
      </c>
    </row>
    <row r="243" spans="1:5" ht="25.5" x14ac:dyDescent="0.25">
      <c r="A243" s="558" t="s">
        <v>3585</v>
      </c>
      <c r="B243" s="562" t="s">
        <v>3912</v>
      </c>
      <c r="C243" s="562" t="s">
        <v>3929</v>
      </c>
      <c r="D243" s="560" t="s">
        <v>3930</v>
      </c>
      <c r="E243" s="561" t="s">
        <v>3931</v>
      </c>
    </row>
    <row r="244" spans="1:5" ht="25.5" x14ac:dyDescent="0.25">
      <c r="A244" s="558" t="s">
        <v>3545</v>
      </c>
      <c r="B244" s="562" t="s">
        <v>3792</v>
      </c>
      <c r="C244" s="562" t="s">
        <v>3932</v>
      </c>
      <c r="D244" s="560" t="s">
        <v>3771</v>
      </c>
      <c r="E244" s="561" t="s">
        <v>3772</v>
      </c>
    </row>
    <row r="245" spans="1:5" ht="25.5" x14ac:dyDescent="0.25">
      <c r="A245" s="558" t="s">
        <v>3545</v>
      </c>
      <c r="B245" s="562" t="s">
        <v>3792</v>
      </c>
      <c r="C245" s="562" t="s">
        <v>3933</v>
      </c>
      <c r="D245" s="560" t="s">
        <v>3788</v>
      </c>
      <c r="E245" s="561" t="s">
        <v>3794</v>
      </c>
    </row>
    <row r="246" spans="1:5" x14ac:dyDescent="0.25">
      <c r="A246" s="558" t="s">
        <v>3478</v>
      </c>
      <c r="B246" s="562" t="s">
        <v>3612</v>
      </c>
      <c r="C246" s="562" t="s">
        <v>3934</v>
      </c>
      <c r="D246" s="560" t="s">
        <v>3935</v>
      </c>
      <c r="E246" s="561" t="s">
        <v>3936</v>
      </c>
    </row>
    <row r="247" spans="1:5" x14ac:dyDescent="0.25">
      <c r="A247" s="558" t="s">
        <v>3545</v>
      </c>
      <c r="B247" s="562" t="s">
        <v>3570</v>
      </c>
      <c r="C247" s="562" t="s">
        <v>3937</v>
      </c>
      <c r="D247" s="560" t="s">
        <v>3938</v>
      </c>
      <c r="E247" s="561" t="s">
        <v>3939</v>
      </c>
    </row>
    <row r="248" spans="1:5" ht="25.5" x14ac:dyDescent="0.25">
      <c r="A248" s="558" t="s">
        <v>3473</v>
      </c>
      <c r="B248" s="562" t="s">
        <v>3991</v>
      </c>
      <c r="C248" s="562" t="s">
        <v>3940</v>
      </c>
      <c r="D248" s="560" t="s">
        <v>3941</v>
      </c>
      <c r="E248" s="561" t="s">
        <v>3942</v>
      </c>
    </row>
    <row r="249" spans="1:5" ht="25.5" x14ac:dyDescent="0.25">
      <c r="A249" s="558" t="s">
        <v>3943</v>
      </c>
      <c r="B249" s="562" t="s">
        <v>3570</v>
      </c>
      <c r="C249" s="562" t="s">
        <v>3944</v>
      </c>
      <c r="D249" s="560" t="s">
        <v>3945</v>
      </c>
      <c r="E249" s="561" t="s">
        <v>3548</v>
      </c>
    </row>
    <row r="250" spans="1:5" ht="25.5" x14ac:dyDescent="0.25">
      <c r="A250" s="558" t="s">
        <v>3481</v>
      </c>
      <c r="B250" s="562" t="s">
        <v>3570</v>
      </c>
      <c r="C250" s="562" t="s">
        <v>3946</v>
      </c>
      <c r="D250" s="560" t="s">
        <v>3947</v>
      </c>
      <c r="E250" s="561" t="s">
        <v>3942</v>
      </c>
    </row>
    <row r="251" spans="1:5" ht="25.5" x14ac:dyDescent="0.25">
      <c r="A251" s="558" t="s">
        <v>3481</v>
      </c>
      <c r="B251" s="562" t="s">
        <v>3570</v>
      </c>
      <c r="C251" s="562" t="s">
        <v>3948</v>
      </c>
      <c r="D251" s="560" t="s">
        <v>3947</v>
      </c>
      <c r="E251" s="561" t="s">
        <v>3942</v>
      </c>
    </row>
    <row r="252" spans="1:5" ht="25.5" x14ac:dyDescent="0.25">
      <c r="A252" s="558" t="s">
        <v>3481</v>
      </c>
      <c r="B252" s="562" t="s">
        <v>3570</v>
      </c>
      <c r="C252" s="562" t="s">
        <v>3949</v>
      </c>
      <c r="D252" s="560" t="s">
        <v>3947</v>
      </c>
      <c r="E252" s="561" t="s">
        <v>3942</v>
      </c>
    </row>
    <row r="253" spans="1:5" ht="38.25" x14ac:dyDescent="0.25">
      <c r="A253" s="558" t="s">
        <v>3486</v>
      </c>
      <c r="B253" s="562" t="s">
        <v>3950</v>
      </c>
      <c r="C253" s="562" t="s">
        <v>3951</v>
      </c>
      <c r="D253" s="560" t="s">
        <v>3882</v>
      </c>
      <c r="E253" s="561" t="s">
        <v>3883</v>
      </c>
    </row>
    <row r="254" spans="1:5" ht="25.5" x14ac:dyDescent="0.25">
      <c r="A254" s="558" t="s">
        <v>3456</v>
      </c>
      <c r="B254" s="562" t="s">
        <v>3992</v>
      </c>
      <c r="C254" s="562" t="s">
        <v>3952</v>
      </c>
      <c r="D254" s="560" t="s">
        <v>3953</v>
      </c>
      <c r="E254" s="561" t="s">
        <v>3954</v>
      </c>
    </row>
    <row r="255" spans="1:5" ht="25.5" x14ac:dyDescent="0.25">
      <c r="A255" s="573" t="s">
        <v>3585</v>
      </c>
      <c r="B255" s="575" t="s">
        <v>3990</v>
      </c>
      <c r="C255" s="575" t="s">
        <v>3955</v>
      </c>
      <c r="D255" s="571" t="s">
        <v>3956</v>
      </c>
      <c r="E255" s="567" t="s">
        <v>3957</v>
      </c>
    </row>
    <row r="256" spans="1:5" x14ac:dyDescent="0.25">
      <c r="A256" s="573" t="s">
        <v>3585</v>
      </c>
      <c r="B256" s="575" t="s">
        <v>3990</v>
      </c>
      <c r="C256" s="575" t="s">
        <v>3958</v>
      </c>
      <c r="D256" s="571" t="s">
        <v>3956</v>
      </c>
      <c r="E256" s="567" t="s">
        <v>3789</v>
      </c>
    </row>
    <row r="257" spans="1:5" ht="25.5" x14ac:dyDescent="0.25">
      <c r="A257" s="573" t="s">
        <v>3456</v>
      </c>
      <c r="B257" s="575" t="s">
        <v>3993</v>
      </c>
      <c r="C257" s="562" t="s">
        <v>3959</v>
      </c>
      <c r="D257" s="560" t="s">
        <v>3960</v>
      </c>
      <c r="E257" s="561" t="s">
        <v>3961</v>
      </c>
    </row>
    <row r="258" spans="1:5" ht="25.5" x14ac:dyDescent="0.25">
      <c r="A258" s="582" t="s">
        <v>3456</v>
      </c>
      <c r="B258" s="575" t="s">
        <v>3993</v>
      </c>
      <c r="C258" s="562" t="s">
        <v>3962</v>
      </c>
      <c r="D258" s="560" t="s">
        <v>3960</v>
      </c>
      <c r="E258" s="561" t="s">
        <v>3961</v>
      </c>
    </row>
    <row r="259" spans="1:5" ht="25.5" x14ac:dyDescent="0.25">
      <c r="A259" s="558" t="s">
        <v>3491</v>
      </c>
      <c r="B259" s="562" t="s">
        <v>3655</v>
      </c>
      <c r="C259" s="562" t="s">
        <v>3963</v>
      </c>
      <c r="D259" s="560" t="s">
        <v>3964</v>
      </c>
      <c r="E259" s="561" t="s">
        <v>3843</v>
      </c>
    </row>
    <row r="260" spans="1:5" ht="25.5" x14ac:dyDescent="0.25">
      <c r="A260" s="558" t="s">
        <v>3491</v>
      </c>
      <c r="B260" s="562" t="s">
        <v>3655</v>
      </c>
      <c r="C260" s="562" t="s">
        <v>3965</v>
      </c>
      <c r="D260" s="560" t="s">
        <v>3964</v>
      </c>
      <c r="E260" s="561" t="s">
        <v>3966</v>
      </c>
    </row>
    <row r="261" spans="1:5" ht="25.5" x14ac:dyDescent="0.25">
      <c r="A261" s="558" t="s">
        <v>3545</v>
      </c>
      <c r="B261" s="562" t="s">
        <v>5304</v>
      </c>
      <c r="C261" s="562" t="s">
        <v>5305</v>
      </c>
      <c r="D261" s="560" t="s">
        <v>5306</v>
      </c>
      <c r="E261" s="561" t="s">
        <v>5307</v>
      </c>
    </row>
    <row r="262" spans="1:5" x14ac:dyDescent="0.25">
      <c r="A262" s="558" t="s">
        <v>3478</v>
      </c>
      <c r="B262" s="562" t="s">
        <v>3880</v>
      </c>
      <c r="C262" s="562" t="s">
        <v>3865</v>
      </c>
      <c r="D262" s="560" t="s">
        <v>3866</v>
      </c>
      <c r="E262" s="561" t="s">
        <v>5308</v>
      </c>
    </row>
    <row r="263" spans="1:5" ht="25.5" x14ac:dyDescent="0.25">
      <c r="A263" s="558" t="s">
        <v>3481</v>
      </c>
      <c r="B263" s="562" t="s">
        <v>3519</v>
      </c>
      <c r="C263" s="562" t="s">
        <v>5309</v>
      </c>
      <c r="D263" s="560" t="s">
        <v>5310</v>
      </c>
      <c r="E263" s="561" t="s">
        <v>3843</v>
      </c>
    </row>
    <row r="264" spans="1:5" ht="25.5" x14ac:dyDescent="0.25">
      <c r="A264" s="558" t="s">
        <v>3456</v>
      </c>
      <c r="B264" s="562" t="s">
        <v>5323</v>
      </c>
      <c r="C264" s="562" t="s">
        <v>5311</v>
      </c>
      <c r="D264" s="560" t="s">
        <v>5312</v>
      </c>
      <c r="E264" s="561" t="s">
        <v>5313</v>
      </c>
    </row>
    <row r="265" spans="1:5" ht="25.5" x14ac:dyDescent="0.25">
      <c r="A265" s="558" t="s">
        <v>3481</v>
      </c>
      <c r="B265" s="562" t="s">
        <v>5314</v>
      </c>
      <c r="C265" s="562" t="s">
        <v>5315</v>
      </c>
      <c r="D265" s="560" t="s">
        <v>5316</v>
      </c>
      <c r="E265" s="561" t="s">
        <v>5317</v>
      </c>
    </row>
    <row r="266" spans="1:5" ht="38.25" x14ac:dyDescent="0.25">
      <c r="A266" s="558" t="s">
        <v>3545</v>
      </c>
      <c r="B266" s="562" t="s">
        <v>5318</v>
      </c>
      <c r="C266" s="562" t="s">
        <v>5319</v>
      </c>
      <c r="D266" s="560" t="s">
        <v>3771</v>
      </c>
      <c r="E266" s="677" t="s">
        <v>3772</v>
      </c>
    </row>
    <row r="267" spans="1:5" ht="51" x14ac:dyDescent="0.25">
      <c r="A267" s="558" t="s">
        <v>3456</v>
      </c>
      <c r="B267" s="562" t="s">
        <v>3530</v>
      </c>
      <c r="C267" s="562" t="s">
        <v>5320</v>
      </c>
      <c r="D267" s="560" t="s">
        <v>5321</v>
      </c>
      <c r="E267" s="561" t="s">
        <v>5322</v>
      </c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Q9"/>
  <sheetViews>
    <sheetView view="pageBreakPreview" topLeftCell="B1" zoomScale="85" zoomScaleNormal="80" zoomScaleSheetLayoutView="85" workbookViewId="0">
      <selection activeCell="J14" sqref="J14:N14"/>
    </sheetView>
  </sheetViews>
  <sheetFormatPr defaultRowHeight="15.75" x14ac:dyDescent="0.25"/>
  <cols>
    <col min="1" max="1" width="10.625" customWidth="1"/>
    <col min="2" max="2" width="11.125" customWidth="1"/>
    <col min="3" max="3" width="11.5" customWidth="1"/>
    <col min="4" max="11" width="15.625" customWidth="1"/>
    <col min="12" max="12" width="2.625" customWidth="1"/>
    <col min="13" max="14" width="15.625" customWidth="1"/>
    <col min="15" max="15" width="2.625" customWidth="1"/>
    <col min="16" max="17" width="15.625" customWidth="1"/>
  </cols>
  <sheetData>
    <row r="1" spans="1:17" ht="45" customHeight="1" x14ac:dyDescent="0.3">
      <c r="A1" s="829" t="s">
        <v>262</v>
      </c>
      <c r="B1" s="830"/>
      <c r="C1" s="830"/>
      <c r="D1" s="830"/>
      <c r="E1" s="830"/>
      <c r="F1" s="830"/>
      <c r="G1" s="830"/>
      <c r="H1" s="830"/>
      <c r="I1" s="830"/>
      <c r="J1" s="830"/>
      <c r="K1" s="830"/>
      <c r="L1" s="830"/>
      <c r="M1" s="830"/>
      <c r="N1" s="830"/>
      <c r="O1" s="830"/>
      <c r="P1" s="830"/>
      <c r="Q1" s="831"/>
    </row>
    <row r="2" spans="1:17" ht="104.25" customHeight="1" thickBot="1" x14ac:dyDescent="0.3">
      <c r="A2" s="832" t="s">
        <v>218</v>
      </c>
      <c r="B2" s="832"/>
      <c r="C2" s="832"/>
      <c r="D2" s="832" t="s">
        <v>219</v>
      </c>
      <c r="E2" s="832"/>
      <c r="F2" s="832" t="s">
        <v>220</v>
      </c>
      <c r="G2" s="832"/>
      <c r="H2" s="832" t="s">
        <v>223</v>
      </c>
      <c r="I2" s="832"/>
      <c r="J2" s="827" t="s">
        <v>224</v>
      </c>
      <c r="K2" s="828"/>
      <c r="L2" s="828"/>
      <c r="M2" s="828"/>
      <c r="N2" s="828"/>
      <c r="O2" s="828"/>
      <c r="P2" s="828"/>
      <c r="Q2" s="828"/>
    </row>
    <row r="3" spans="1:17" ht="78.75" x14ac:dyDescent="0.25">
      <c r="A3" s="55" t="s">
        <v>191</v>
      </c>
      <c r="B3" s="317" t="s">
        <v>57</v>
      </c>
      <c r="C3" s="55" t="s">
        <v>221</v>
      </c>
      <c r="D3" s="55" t="s">
        <v>222</v>
      </c>
      <c r="E3" s="55" t="s">
        <v>221</v>
      </c>
      <c r="F3" s="55" t="s">
        <v>119</v>
      </c>
      <c r="G3" s="55" t="s">
        <v>221</v>
      </c>
      <c r="H3" s="55" t="s">
        <v>119</v>
      </c>
      <c r="I3" s="55" t="s">
        <v>221</v>
      </c>
      <c r="J3" s="316" t="s">
        <v>119</v>
      </c>
      <c r="K3" s="319" t="s">
        <v>227</v>
      </c>
      <c r="L3" s="787"/>
      <c r="M3" s="320" t="s">
        <v>225</v>
      </c>
      <c r="N3" s="319" t="s">
        <v>227</v>
      </c>
      <c r="O3" s="787"/>
      <c r="P3" s="321" t="s">
        <v>226</v>
      </c>
      <c r="Q3" s="316" t="s">
        <v>227</v>
      </c>
    </row>
    <row r="4" spans="1:17" x14ac:dyDescent="0.25">
      <c r="A4" s="37"/>
      <c r="B4" s="37"/>
      <c r="C4" s="37"/>
      <c r="D4" s="37"/>
      <c r="E4" s="37"/>
      <c r="F4" s="37"/>
      <c r="G4" s="37"/>
      <c r="H4" s="315"/>
      <c r="I4" s="315"/>
      <c r="J4" s="315"/>
      <c r="K4" s="318"/>
      <c r="L4" s="825"/>
      <c r="M4" s="3"/>
      <c r="N4" s="25"/>
      <c r="O4" s="825"/>
      <c r="P4" s="3"/>
      <c r="Q4" s="2"/>
    </row>
    <row r="5" spans="1:17" x14ac:dyDescent="0.25">
      <c r="A5" s="37"/>
      <c r="B5" s="37"/>
      <c r="C5" s="37"/>
      <c r="D5" s="37"/>
      <c r="E5" s="37"/>
      <c r="F5" s="37"/>
      <c r="G5" s="37"/>
      <c r="H5" s="315"/>
      <c r="I5" s="315"/>
      <c r="J5" s="315"/>
      <c r="K5" s="318"/>
      <c r="L5" s="825"/>
      <c r="M5" s="3"/>
      <c r="N5" s="25"/>
      <c r="O5" s="825"/>
      <c r="P5" s="3"/>
      <c r="Q5" s="2"/>
    </row>
    <row r="6" spans="1:17" x14ac:dyDescent="0.25">
      <c r="A6" s="37"/>
      <c r="B6" s="37"/>
      <c r="C6" s="37"/>
      <c r="D6" s="37"/>
      <c r="E6" s="37"/>
      <c r="F6" s="37"/>
      <c r="G6" s="37"/>
      <c r="H6" s="315"/>
      <c r="I6" s="315"/>
      <c r="J6" s="315"/>
      <c r="K6" s="318"/>
      <c r="L6" s="825"/>
      <c r="M6" s="3"/>
      <c r="N6" s="25"/>
      <c r="O6" s="825"/>
      <c r="P6" s="3"/>
      <c r="Q6" s="2"/>
    </row>
    <row r="7" spans="1:17" x14ac:dyDescent="0.25">
      <c r="A7" s="37"/>
      <c r="B7" s="37"/>
      <c r="C7" s="37"/>
      <c r="D7" s="37"/>
      <c r="E7" s="37"/>
      <c r="F7" s="37"/>
      <c r="G7" s="37"/>
      <c r="H7" s="315"/>
      <c r="I7" s="315"/>
      <c r="J7" s="315"/>
      <c r="K7" s="318"/>
      <c r="L7" s="825"/>
      <c r="M7" s="3"/>
      <c r="N7" s="25"/>
      <c r="O7" s="825"/>
      <c r="P7" s="3"/>
      <c r="Q7" s="2"/>
    </row>
    <row r="8" spans="1:17" ht="16.5" thickBot="1" x14ac:dyDescent="0.3">
      <c r="A8" s="2"/>
      <c r="B8" s="2"/>
      <c r="C8" s="2"/>
      <c r="D8" s="2"/>
      <c r="E8" s="14"/>
      <c r="F8" s="14"/>
      <c r="G8" s="14"/>
      <c r="H8" s="315"/>
      <c r="I8" s="315"/>
      <c r="J8" s="315"/>
      <c r="K8" s="318"/>
      <c r="L8" s="826"/>
      <c r="M8" s="3"/>
      <c r="N8" s="25"/>
      <c r="O8" s="826"/>
      <c r="P8" s="3"/>
      <c r="Q8" s="2"/>
    </row>
    <row r="9" spans="1:17" x14ac:dyDescent="0.25">
      <c r="I9" s="7"/>
    </row>
  </sheetData>
  <mergeCells count="8">
    <mergeCell ref="L3:L8"/>
    <mergeCell ref="J2:Q2"/>
    <mergeCell ref="O3:O8"/>
    <mergeCell ref="A1:Q1"/>
    <mergeCell ref="F2:G2"/>
    <mergeCell ref="H2:I2"/>
    <mergeCell ref="D2:E2"/>
    <mergeCell ref="A2:C2"/>
  </mergeCells>
  <pageMargins left="0.7" right="0.7" top="0.75" bottom="0.75" header="0.3" footer="0.3"/>
  <pageSetup paperSize="9" scale="6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9:D19"/>
  <sheetViews>
    <sheetView view="pageBreakPreview" zoomScale="60" zoomScaleNormal="100" workbookViewId="0">
      <selection activeCell="A3" sqref="A3"/>
    </sheetView>
  </sheetViews>
  <sheetFormatPr defaultRowHeight="15.75" x14ac:dyDescent="0.25"/>
  <sheetData>
    <row r="9" spans="1:4" x14ac:dyDescent="0.25">
      <c r="A9" s="7"/>
      <c r="B9" s="7"/>
      <c r="C9" s="7"/>
      <c r="D9" s="7"/>
    </row>
    <row r="10" spans="1:4" x14ac:dyDescent="0.25">
      <c r="A10" s="7"/>
      <c r="B10" s="7"/>
      <c r="C10" s="7"/>
      <c r="D10" s="7"/>
    </row>
    <row r="11" spans="1:4" x14ac:dyDescent="0.25">
      <c r="A11" s="302"/>
      <c r="B11" s="302"/>
      <c r="C11" s="302"/>
      <c r="D11" s="7"/>
    </row>
    <row r="12" spans="1:4" x14ac:dyDescent="0.25">
      <c r="A12" s="7"/>
      <c r="B12" s="7"/>
      <c r="C12" s="7"/>
      <c r="D12" s="7"/>
    </row>
    <row r="13" spans="1:4" x14ac:dyDescent="0.25">
      <c r="A13" s="7"/>
      <c r="B13" s="7"/>
      <c r="C13" s="7"/>
      <c r="D13" s="7"/>
    </row>
    <row r="14" spans="1:4" x14ac:dyDescent="0.25">
      <c r="A14" s="7"/>
      <c r="B14" s="7"/>
      <c r="C14" s="7"/>
      <c r="D14" s="7"/>
    </row>
    <row r="15" spans="1:4" x14ac:dyDescent="0.25">
      <c r="A15" s="7"/>
      <c r="B15" s="7"/>
      <c r="C15" s="7"/>
      <c r="D15" s="7"/>
    </row>
    <row r="16" spans="1:4" x14ac:dyDescent="0.25">
      <c r="A16" s="7"/>
      <c r="B16" s="7"/>
      <c r="C16" s="7"/>
      <c r="D16" s="7"/>
    </row>
    <row r="17" spans="1:4" x14ac:dyDescent="0.25">
      <c r="A17" s="7"/>
      <c r="B17" s="7"/>
      <c r="C17" s="7"/>
      <c r="D17" s="7"/>
    </row>
    <row r="18" spans="1:4" x14ac:dyDescent="0.25">
      <c r="A18" s="7"/>
      <c r="B18" s="7"/>
      <c r="C18" s="7"/>
      <c r="D18" s="7"/>
    </row>
    <row r="19" spans="1:4" x14ac:dyDescent="0.25">
      <c r="A19" s="7"/>
      <c r="B19" s="7"/>
      <c r="C19" s="7"/>
      <c r="D19" s="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0"/>
  <sheetViews>
    <sheetView view="pageBreakPreview" zoomScale="120" zoomScaleNormal="100" zoomScaleSheetLayoutView="120" workbookViewId="0">
      <selection sqref="A1:L1"/>
    </sheetView>
  </sheetViews>
  <sheetFormatPr defaultRowHeight="15.75" x14ac:dyDescent="0.25"/>
  <cols>
    <col min="1" max="1" width="15.125" customWidth="1"/>
    <col min="2" max="2" width="8.125" customWidth="1"/>
    <col min="3" max="3" width="10.625" customWidth="1"/>
    <col min="4" max="4" width="9" customWidth="1"/>
    <col min="5" max="5" width="8.125" customWidth="1"/>
    <col min="6" max="6" width="9.125" customWidth="1"/>
    <col min="7" max="7" width="9.625" customWidth="1"/>
    <col min="8" max="8" width="8.625" customWidth="1"/>
  </cols>
  <sheetData>
    <row r="1" spans="1:12" ht="21" thickBot="1" x14ac:dyDescent="0.35">
      <c r="A1" s="729" t="s">
        <v>251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</row>
    <row r="2" spans="1:12" ht="15.75" customHeight="1" x14ac:dyDescent="0.25">
      <c r="A2" s="730" t="s">
        <v>28</v>
      </c>
      <c r="B2" s="732" t="s">
        <v>29</v>
      </c>
      <c r="C2" s="734" t="s">
        <v>30</v>
      </c>
      <c r="D2" s="734"/>
      <c r="E2" s="734"/>
      <c r="F2" s="734"/>
      <c r="G2" s="734" t="s">
        <v>31</v>
      </c>
      <c r="H2" s="734"/>
      <c r="I2" s="734"/>
      <c r="J2" s="734"/>
      <c r="K2" s="735" t="s">
        <v>32</v>
      </c>
      <c r="L2" s="736"/>
    </row>
    <row r="3" spans="1:12" ht="16.5" thickBot="1" x14ac:dyDescent="0.3">
      <c r="A3" s="731"/>
      <c r="B3" s="733"/>
      <c r="C3" s="241" t="s">
        <v>33</v>
      </c>
      <c r="D3" s="241" t="s">
        <v>34</v>
      </c>
      <c r="E3" s="241" t="s">
        <v>35</v>
      </c>
      <c r="F3" s="241" t="s">
        <v>34</v>
      </c>
      <c r="G3" s="241" t="s">
        <v>33</v>
      </c>
      <c r="H3" s="241" t="s">
        <v>34</v>
      </c>
      <c r="I3" s="241" t="s">
        <v>35</v>
      </c>
      <c r="J3" s="241" t="s">
        <v>34</v>
      </c>
      <c r="K3" s="241" t="s">
        <v>36</v>
      </c>
      <c r="L3" s="242" t="s">
        <v>34</v>
      </c>
    </row>
    <row r="4" spans="1:12" ht="13.5" customHeight="1" x14ac:dyDescent="0.25">
      <c r="A4" s="231" t="s">
        <v>37</v>
      </c>
      <c r="B4" s="12">
        <v>1</v>
      </c>
      <c r="C4" s="72"/>
      <c r="D4" s="72"/>
      <c r="E4" s="72"/>
      <c r="F4" s="72"/>
      <c r="G4" s="72"/>
      <c r="H4" s="72"/>
      <c r="I4" s="72"/>
      <c r="J4" s="72"/>
      <c r="K4" s="83">
        <f t="shared" ref="K4:K38" si="0">+C4+E4+G4+I4</f>
        <v>0</v>
      </c>
      <c r="L4" s="232">
        <f t="shared" ref="L4:L38" si="1">+D4+F4+H4+J4</f>
        <v>0</v>
      </c>
    </row>
    <row r="5" spans="1:12" ht="13.5" customHeight="1" x14ac:dyDescent="0.25">
      <c r="A5" s="228"/>
      <c r="B5" s="50">
        <v>2</v>
      </c>
      <c r="C5" s="2"/>
      <c r="D5" s="2"/>
      <c r="E5" s="2"/>
      <c r="F5" s="2"/>
      <c r="G5" s="2"/>
      <c r="H5" s="2"/>
      <c r="I5" s="2"/>
      <c r="J5" s="2"/>
      <c r="K5" s="48">
        <f t="shared" si="0"/>
        <v>0</v>
      </c>
      <c r="L5" s="229">
        <f t="shared" si="1"/>
        <v>0</v>
      </c>
    </row>
    <row r="6" spans="1:12" ht="13.5" customHeight="1" x14ac:dyDescent="0.25">
      <c r="A6" s="228"/>
      <c r="B6" s="50" t="s">
        <v>38</v>
      </c>
      <c r="C6" s="2"/>
      <c r="D6" s="2"/>
      <c r="E6" s="2"/>
      <c r="F6" s="2"/>
      <c r="G6" s="2"/>
      <c r="H6" s="2"/>
      <c r="I6" s="2"/>
      <c r="J6" s="2"/>
      <c r="K6" s="48">
        <f t="shared" si="0"/>
        <v>0</v>
      </c>
      <c r="L6" s="229">
        <f t="shared" si="1"/>
        <v>0</v>
      </c>
    </row>
    <row r="7" spans="1:12" ht="13.5" customHeight="1" x14ac:dyDescent="0.25">
      <c r="A7" s="228"/>
      <c r="B7" s="50">
        <v>3</v>
      </c>
      <c r="C7" s="2"/>
      <c r="D7" s="2"/>
      <c r="E7" s="2"/>
      <c r="F7" s="2"/>
      <c r="G7" s="2"/>
      <c r="H7" s="2"/>
      <c r="I7" s="2"/>
      <c r="J7" s="2"/>
      <c r="K7" s="48">
        <f t="shared" si="0"/>
        <v>0</v>
      </c>
      <c r="L7" s="229">
        <f t="shared" si="1"/>
        <v>0</v>
      </c>
    </row>
    <row r="8" spans="1:12" ht="13.5" customHeight="1" x14ac:dyDescent="0.25">
      <c r="A8" s="742" t="s">
        <v>39</v>
      </c>
      <c r="B8" s="743"/>
      <c r="C8" s="69">
        <f t="shared" ref="C8:J8" si="2">+SUBTOTAL(9,C4:C7)</f>
        <v>0</v>
      </c>
      <c r="D8" s="69">
        <f t="shared" si="2"/>
        <v>0</v>
      </c>
      <c r="E8" s="69">
        <f t="shared" si="2"/>
        <v>0</v>
      </c>
      <c r="F8" s="69">
        <f t="shared" si="2"/>
        <v>0</v>
      </c>
      <c r="G8" s="69">
        <f t="shared" si="2"/>
        <v>0</v>
      </c>
      <c r="H8" s="69">
        <f t="shared" si="2"/>
        <v>0</v>
      </c>
      <c r="I8" s="69">
        <f t="shared" si="2"/>
        <v>0</v>
      </c>
      <c r="J8" s="69">
        <f t="shared" si="2"/>
        <v>0</v>
      </c>
      <c r="K8" s="48">
        <f t="shared" si="0"/>
        <v>0</v>
      </c>
      <c r="L8" s="229">
        <f t="shared" si="1"/>
        <v>0</v>
      </c>
    </row>
    <row r="9" spans="1:12" ht="13.5" customHeight="1" x14ac:dyDescent="0.25">
      <c r="A9" s="230" t="s">
        <v>40</v>
      </c>
      <c r="B9" s="50">
        <v>1</v>
      </c>
      <c r="C9" s="2"/>
      <c r="D9" s="2"/>
      <c r="E9" s="2"/>
      <c r="F9" s="2"/>
      <c r="G9" s="2"/>
      <c r="H9" s="2"/>
      <c r="I9" s="2"/>
      <c r="J9" s="2"/>
      <c r="K9" s="48">
        <f t="shared" si="0"/>
        <v>0</v>
      </c>
      <c r="L9" s="229">
        <f t="shared" si="1"/>
        <v>0</v>
      </c>
    </row>
    <row r="10" spans="1:12" ht="13.5" customHeight="1" x14ac:dyDescent="0.25">
      <c r="A10" s="228"/>
      <c r="B10" s="50">
        <v>2</v>
      </c>
      <c r="C10" s="2"/>
      <c r="D10" s="2"/>
      <c r="E10" s="2"/>
      <c r="F10" s="2"/>
      <c r="G10" s="2"/>
      <c r="H10" s="2"/>
      <c r="I10" s="2"/>
      <c r="J10" s="2"/>
      <c r="K10" s="48">
        <f t="shared" si="0"/>
        <v>0</v>
      </c>
      <c r="L10" s="229">
        <f t="shared" si="1"/>
        <v>0</v>
      </c>
    </row>
    <row r="11" spans="1:12" ht="13.5" customHeight="1" x14ac:dyDescent="0.25">
      <c r="A11" s="228"/>
      <c r="B11" s="50" t="s">
        <v>38</v>
      </c>
      <c r="C11" s="2"/>
      <c r="D11" s="2"/>
      <c r="E11" s="2"/>
      <c r="F11" s="2"/>
      <c r="G11" s="2"/>
      <c r="H11" s="2"/>
      <c r="I11" s="2"/>
      <c r="J11" s="2"/>
      <c r="K11" s="48">
        <f t="shared" si="0"/>
        <v>0</v>
      </c>
      <c r="L11" s="229">
        <f t="shared" si="1"/>
        <v>0</v>
      </c>
    </row>
    <row r="12" spans="1:12" ht="13.5" customHeight="1" x14ac:dyDescent="0.25">
      <c r="A12" s="228"/>
      <c r="B12" s="50">
        <v>3</v>
      </c>
      <c r="C12" s="2"/>
      <c r="D12" s="2"/>
      <c r="E12" s="2"/>
      <c r="F12" s="2"/>
      <c r="G12" s="2"/>
      <c r="H12" s="2"/>
      <c r="I12" s="2"/>
      <c r="J12" s="2"/>
      <c r="K12" s="48">
        <f t="shared" si="0"/>
        <v>0</v>
      </c>
      <c r="L12" s="229">
        <f t="shared" si="1"/>
        <v>0</v>
      </c>
    </row>
    <row r="13" spans="1:12" x14ac:dyDescent="0.25">
      <c r="A13" s="742" t="s">
        <v>41</v>
      </c>
      <c r="B13" s="743"/>
      <c r="C13" s="69">
        <f t="shared" ref="C13:J13" si="3">+SUBTOTAL(9,C9:C12)</f>
        <v>0</v>
      </c>
      <c r="D13" s="69">
        <f t="shared" si="3"/>
        <v>0</v>
      </c>
      <c r="E13" s="69">
        <f t="shared" si="3"/>
        <v>0</v>
      </c>
      <c r="F13" s="69">
        <f t="shared" si="3"/>
        <v>0</v>
      </c>
      <c r="G13" s="69">
        <f t="shared" si="3"/>
        <v>0</v>
      </c>
      <c r="H13" s="69">
        <f t="shared" si="3"/>
        <v>0</v>
      </c>
      <c r="I13" s="69">
        <f t="shared" si="3"/>
        <v>0</v>
      </c>
      <c r="J13" s="69">
        <f t="shared" si="3"/>
        <v>0</v>
      </c>
      <c r="K13" s="48">
        <f t="shared" si="0"/>
        <v>0</v>
      </c>
      <c r="L13" s="229">
        <f t="shared" si="1"/>
        <v>0</v>
      </c>
    </row>
    <row r="14" spans="1:12" x14ac:dyDescent="0.25">
      <c r="A14" s="230" t="s">
        <v>42</v>
      </c>
      <c r="B14" s="50">
        <v>1</v>
      </c>
      <c r="C14" s="2"/>
      <c r="D14" s="2"/>
      <c r="E14" s="2"/>
      <c r="F14" s="2"/>
      <c r="G14" s="2"/>
      <c r="H14" s="2"/>
      <c r="I14" s="2"/>
      <c r="J14" s="2"/>
      <c r="K14" s="48">
        <f t="shared" si="0"/>
        <v>0</v>
      </c>
      <c r="L14" s="229">
        <f t="shared" si="1"/>
        <v>0</v>
      </c>
    </row>
    <row r="15" spans="1:12" x14ac:dyDescent="0.25">
      <c r="A15" s="228"/>
      <c r="B15" s="50">
        <v>2</v>
      </c>
      <c r="C15" s="2"/>
      <c r="D15" s="2"/>
      <c r="E15" s="2"/>
      <c r="F15" s="2"/>
      <c r="G15" s="2"/>
      <c r="H15" s="2"/>
      <c r="I15" s="2"/>
      <c r="J15" s="2"/>
      <c r="K15" s="48">
        <f t="shared" si="0"/>
        <v>0</v>
      </c>
      <c r="L15" s="229">
        <f t="shared" si="1"/>
        <v>0</v>
      </c>
    </row>
    <row r="16" spans="1:12" x14ac:dyDescent="0.25">
      <c r="A16" s="228"/>
      <c r="B16" s="50" t="s">
        <v>38</v>
      </c>
      <c r="C16" s="2"/>
      <c r="D16" s="2"/>
      <c r="E16" s="2"/>
      <c r="F16" s="2"/>
      <c r="G16" s="2"/>
      <c r="H16" s="2"/>
      <c r="I16" s="2"/>
      <c r="J16" s="2"/>
      <c r="K16" s="48">
        <f t="shared" si="0"/>
        <v>0</v>
      </c>
      <c r="L16" s="229">
        <f t="shared" si="1"/>
        <v>0</v>
      </c>
    </row>
    <row r="17" spans="1:12" x14ac:dyDescent="0.25">
      <c r="A17" s="228"/>
      <c r="B17" s="50">
        <v>3</v>
      </c>
      <c r="C17" s="2"/>
      <c r="D17" s="2"/>
      <c r="E17" s="2"/>
      <c r="F17" s="2"/>
      <c r="G17" s="2"/>
      <c r="H17" s="2"/>
      <c r="I17" s="2"/>
      <c r="J17" s="2"/>
      <c r="K17" s="48">
        <f t="shared" si="0"/>
        <v>0</v>
      </c>
      <c r="L17" s="229">
        <f t="shared" si="1"/>
        <v>0</v>
      </c>
    </row>
    <row r="18" spans="1:12" x14ac:dyDescent="0.25">
      <c r="A18" s="742" t="s">
        <v>43</v>
      </c>
      <c r="B18" s="743"/>
      <c r="C18" s="69">
        <f t="shared" ref="C18:J18" si="4">+SUBTOTAL(9,C14:C17)</f>
        <v>0</v>
      </c>
      <c r="D18" s="69">
        <f t="shared" si="4"/>
        <v>0</v>
      </c>
      <c r="E18" s="69">
        <f t="shared" si="4"/>
        <v>0</v>
      </c>
      <c r="F18" s="69">
        <f t="shared" si="4"/>
        <v>0</v>
      </c>
      <c r="G18" s="69">
        <f t="shared" si="4"/>
        <v>0</v>
      </c>
      <c r="H18" s="69">
        <f t="shared" si="4"/>
        <v>0</v>
      </c>
      <c r="I18" s="69">
        <f t="shared" si="4"/>
        <v>0</v>
      </c>
      <c r="J18" s="69">
        <f t="shared" si="4"/>
        <v>0</v>
      </c>
      <c r="K18" s="48">
        <f t="shared" si="0"/>
        <v>0</v>
      </c>
      <c r="L18" s="229">
        <f t="shared" si="1"/>
        <v>0</v>
      </c>
    </row>
    <row r="19" spans="1:12" x14ac:dyDescent="0.25">
      <c r="A19" s="230" t="s">
        <v>44</v>
      </c>
      <c r="B19" s="50">
        <v>1</v>
      </c>
      <c r="C19" s="2"/>
      <c r="D19" s="2"/>
      <c r="E19" s="2"/>
      <c r="F19" s="2"/>
      <c r="G19" s="2"/>
      <c r="H19" s="2"/>
      <c r="I19" s="2"/>
      <c r="J19" s="2"/>
      <c r="K19" s="48">
        <f t="shared" si="0"/>
        <v>0</v>
      </c>
      <c r="L19" s="229">
        <f t="shared" si="1"/>
        <v>0</v>
      </c>
    </row>
    <row r="20" spans="1:12" x14ac:dyDescent="0.25">
      <c r="A20" s="228"/>
      <c r="B20" s="50">
        <v>2</v>
      </c>
      <c r="C20" s="2"/>
      <c r="D20" s="2"/>
      <c r="E20" s="2"/>
      <c r="F20" s="2"/>
      <c r="G20" s="2"/>
      <c r="H20" s="2"/>
      <c r="I20" s="2"/>
      <c r="J20" s="2"/>
      <c r="K20" s="48">
        <f t="shared" si="0"/>
        <v>0</v>
      </c>
      <c r="L20" s="229">
        <f t="shared" si="1"/>
        <v>0</v>
      </c>
    </row>
    <row r="21" spans="1:12" x14ac:dyDescent="0.25">
      <c r="A21" s="228"/>
      <c r="B21" s="50" t="s">
        <v>38</v>
      </c>
      <c r="C21" s="2"/>
      <c r="D21" s="2"/>
      <c r="E21" s="2"/>
      <c r="F21" s="2"/>
      <c r="G21" s="2"/>
      <c r="H21" s="2"/>
      <c r="I21" s="2"/>
      <c r="J21" s="2"/>
      <c r="K21" s="48">
        <f t="shared" si="0"/>
        <v>0</v>
      </c>
      <c r="L21" s="229">
        <f t="shared" si="1"/>
        <v>0</v>
      </c>
    </row>
    <row r="22" spans="1:12" x14ac:dyDescent="0.25">
      <c r="A22" s="228"/>
      <c r="B22" s="50">
        <v>3</v>
      </c>
      <c r="C22" s="2"/>
      <c r="D22" s="2"/>
      <c r="E22" s="2"/>
      <c r="F22" s="2"/>
      <c r="G22" s="2"/>
      <c r="H22" s="2"/>
      <c r="I22" s="2"/>
      <c r="J22" s="2"/>
      <c r="K22" s="48">
        <f t="shared" si="0"/>
        <v>0</v>
      </c>
      <c r="L22" s="229">
        <f t="shared" si="1"/>
        <v>0</v>
      </c>
    </row>
    <row r="23" spans="1:12" x14ac:dyDescent="0.25">
      <c r="A23" s="742" t="s">
        <v>45</v>
      </c>
      <c r="B23" s="743"/>
      <c r="C23" s="69">
        <f t="shared" ref="C23:J23" si="5">+SUBTOTAL(9,C19:C22)</f>
        <v>0</v>
      </c>
      <c r="D23" s="69">
        <f t="shared" si="5"/>
        <v>0</v>
      </c>
      <c r="E23" s="69">
        <f t="shared" si="5"/>
        <v>0</v>
      </c>
      <c r="F23" s="69">
        <f t="shared" si="5"/>
        <v>0</v>
      </c>
      <c r="G23" s="69">
        <f t="shared" si="5"/>
        <v>0</v>
      </c>
      <c r="H23" s="69">
        <f t="shared" si="5"/>
        <v>0</v>
      </c>
      <c r="I23" s="69">
        <f t="shared" si="5"/>
        <v>0</v>
      </c>
      <c r="J23" s="69">
        <f t="shared" si="5"/>
        <v>0</v>
      </c>
      <c r="K23" s="48">
        <f t="shared" si="0"/>
        <v>0</v>
      </c>
      <c r="L23" s="229">
        <f t="shared" si="1"/>
        <v>0</v>
      </c>
    </row>
    <row r="24" spans="1:12" x14ac:dyDescent="0.25">
      <c r="A24" s="230" t="s">
        <v>46</v>
      </c>
      <c r="B24" s="50">
        <v>1</v>
      </c>
      <c r="C24" s="2"/>
      <c r="D24" s="2"/>
      <c r="E24" s="2"/>
      <c r="F24" s="2"/>
      <c r="G24" s="2"/>
      <c r="H24" s="2"/>
      <c r="I24" s="2"/>
      <c r="J24" s="2"/>
      <c r="K24" s="48">
        <f t="shared" si="0"/>
        <v>0</v>
      </c>
      <c r="L24" s="229">
        <f t="shared" si="1"/>
        <v>0</v>
      </c>
    </row>
    <row r="25" spans="1:12" x14ac:dyDescent="0.25">
      <c r="A25" s="228"/>
      <c r="B25" s="50">
        <v>2</v>
      </c>
      <c r="C25" s="2"/>
      <c r="D25" s="2"/>
      <c r="E25" s="2"/>
      <c r="F25" s="2"/>
      <c r="G25" s="2"/>
      <c r="H25" s="2"/>
      <c r="I25" s="2"/>
      <c r="J25" s="2"/>
      <c r="K25" s="48">
        <f t="shared" si="0"/>
        <v>0</v>
      </c>
      <c r="L25" s="229">
        <f t="shared" si="1"/>
        <v>0</v>
      </c>
    </row>
    <row r="26" spans="1:12" x14ac:dyDescent="0.25">
      <c r="A26" s="228"/>
      <c r="B26" s="50" t="s">
        <v>38</v>
      </c>
      <c r="C26" s="2"/>
      <c r="D26" s="2"/>
      <c r="E26" s="2"/>
      <c r="F26" s="2"/>
      <c r="G26" s="2"/>
      <c r="H26" s="2"/>
      <c r="I26" s="2"/>
      <c r="J26" s="2"/>
      <c r="K26" s="48">
        <f t="shared" si="0"/>
        <v>0</v>
      </c>
      <c r="L26" s="229">
        <f t="shared" si="1"/>
        <v>0</v>
      </c>
    </row>
    <row r="27" spans="1:12" x14ac:dyDescent="0.25">
      <c r="A27" s="228"/>
      <c r="B27" s="50">
        <v>3</v>
      </c>
      <c r="C27" s="2"/>
      <c r="D27" s="2"/>
      <c r="E27" s="2"/>
      <c r="F27" s="2"/>
      <c r="G27" s="2"/>
      <c r="H27" s="2"/>
      <c r="I27" s="2"/>
      <c r="J27" s="2"/>
      <c r="K27" s="48">
        <f t="shared" si="0"/>
        <v>0</v>
      </c>
      <c r="L27" s="229">
        <f t="shared" si="1"/>
        <v>0</v>
      </c>
    </row>
    <row r="28" spans="1:12" x14ac:dyDescent="0.25">
      <c r="A28" s="742" t="s">
        <v>47</v>
      </c>
      <c r="B28" s="743"/>
      <c r="C28" s="69">
        <f t="shared" ref="C28:J28" si="6">+SUBTOTAL(9,C24:C27)</f>
        <v>0</v>
      </c>
      <c r="D28" s="69">
        <f t="shared" si="6"/>
        <v>0</v>
      </c>
      <c r="E28" s="69">
        <f t="shared" si="6"/>
        <v>0</v>
      </c>
      <c r="F28" s="69">
        <f t="shared" si="6"/>
        <v>0</v>
      </c>
      <c r="G28" s="69">
        <f t="shared" si="6"/>
        <v>0</v>
      </c>
      <c r="H28" s="69">
        <f t="shared" si="6"/>
        <v>0</v>
      </c>
      <c r="I28" s="69">
        <f t="shared" si="6"/>
        <v>0</v>
      </c>
      <c r="J28" s="69">
        <f t="shared" si="6"/>
        <v>0</v>
      </c>
      <c r="K28" s="48">
        <f t="shared" si="0"/>
        <v>0</v>
      </c>
      <c r="L28" s="229">
        <f t="shared" si="1"/>
        <v>0</v>
      </c>
    </row>
    <row r="29" spans="1:12" x14ac:dyDescent="0.25">
      <c r="A29" s="230" t="s">
        <v>48</v>
      </c>
      <c r="B29" s="50">
        <v>1</v>
      </c>
      <c r="C29" s="2"/>
      <c r="D29" s="2"/>
      <c r="E29" s="2"/>
      <c r="F29" s="2"/>
      <c r="G29" s="2"/>
      <c r="H29" s="2"/>
      <c r="I29" s="2"/>
      <c r="J29" s="2"/>
      <c r="K29" s="48">
        <f t="shared" si="0"/>
        <v>0</v>
      </c>
      <c r="L29" s="229">
        <f t="shared" si="1"/>
        <v>0</v>
      </c>
    </row>
    <row r="30" spans="1:12" x14ac:dyDescent="0.25">
      <c r="A30" s="228"/>
      <c r="B30" s="50">
        <v>2</v>
      </c>
      <c r="C30" s="2"/>
      <c r="D30" s="2"/>
      <c r="E30" s="2"/>
      <c r="F30" s="2"/>
      <c r="G30" s="2"/>
      <c r="H30" s="2"/>
      <c r="I30" s="2"/>
      <c r="J30" s="2"/>
      <c r="K30" s="48">
        <f t="shared" si="0"/>
        <v>0</v>
      </c>
      <c r="L30" s="229">
        <f t="shared" si="1"/>
        <v>0</v>
      </c>
    </row>
    <row r="31" spans="1:12" x14ac:dyDescent="0.25">
      <c r="A31" s="228"/>
      <c r="B31" s="50" t="s">
        <v>38</v>
      </c>
      <c r="C31" s="2"/>
      <c r="D31" s="2"/>
      <c r="E31" s="2"/>
      <c r="F31" s="2"/>
      <c r="G31" s="2"/>
      <c r="H31" s="2"/>
      <c r="I31" s="2"/>
      <c r="J31" s="2"/>
      <c r="K31" s="48">
        <f t="shared" si="0"/>
        <v>0</v>
      </c>
      <c r="L31" s="229">
        <f t="shared" si="1"/>
        <v>0</v>
      </c>
    </row>
    <row r="32" spans="1:12" x14ac:dyDescent="0.25">
      <c r="A32" s="228"/>
      <c r="B32" s="50">
        <v>3</v>
      </c>
      <c r="C32" s="2"/>
      <c r="D32" s="2"/>
      <c r="E32" s="2"/>
      <c r="F32" s="2"/>
      <c r="G32" s="2"/>
      <c r="H32" s="2"/>
      <c r="I32" s="2"/>
      <c r="J32" s="2"/>
      <c r="K32" s="48">
        <f t="shared" si="0"/>
        <v>0</v>
      </c>
      <c r="L32" s="229">
        <f t="shared" si="1"/>
        <v>0</v>
      </c>
    </row>
    <row r="33" spans="1:12" ht="16.5" thickBot="1" x14ac:dyDescent="0.3">
      <c r="A33" s="744" t="s">
        <v>49</v>
      </c>
      <c r="B33" s="745"/>
      <c r="C33" s="127">
        <f t="shared" ref="C33:J33" si="7">+SUBTOTAL(9,C29:C32)</f>
        <v>0</v>
      </c>
      <c r="D33" s="127">
        <f t="shared" si="7"/>
        <v>0</v>
      </c>
      <c r="E33" s="127">
        <f t="shared" si="7"/>
        <v>0</v>
      </c>
      <c r="F33" s="127">
        <f t="shared" si="7"/>
        <v>0</v>
      </c>
      <c r="G33" s="127">
        <f t="shared" si="7"/>
        <v>0</v>
      </c>
      <c r="H33" s="127">
        <f t="shared" si="7"/>
        <v>0</v>
      </c>
      <c r="I33" s="127">
        <f t="shared" si="7"/>
        <v>0</v>
      </c>
      <c r="J33" s="127">
        <f t="shared" si="7"/>
        <v>0</v>
      </c>
      <c r="K33" s="129">
        <f t="shared" si="0"/>
        <v>0</v>
      </c>
      <c r="L33" s="236">
        <f t="shared" si="1"/>
        <v>0</v>
      </c>
    </row>
    <row r="34" spans="1:12" x14ac:dyDescent="0.25">
      <c r="A34" s="737" t="s">
        <v>50</v>
      </c>
      <c r="B34" s="237">
        <v>1</v>
      </c>
      <c r="C34" s="193">
        <f t="shared" ref="C34:J37" si="8">+C4+C9+C14+C19+C24+C29</f>
        <v>0</v>
      </c>
      <c r="D34" s="193">
        <f t="shared" si="8"/>
        <v>0</v>
      </c>
      <c r="E34" s="193">
        <f t="shared" si="8"/>
        <v>0</v>
      </c>
      <c r="F34" s="193">
        <f t="shared" si="8"/>
        <v>0</v>
      </c>
      <c r="G34" s="193">
        <f t="shared" si="8"/>
        <v>0</v>
      </c>
      <c r="H34" s="193">
        <f t="shared" si="8"/>
        <v>0</v>
      </c>
      <c r="I34" s="193">
        <f t="shared" si="8"/>
        <v>0</v>
      </c>
      <c r="J34" s="193">
        <f t="shared" si="8"/>
        <v>0</v>
      </c>
      <c r="K34" s="193">
        <f t="shared" si="0"/>
        <v>0</v>
      </c>
      <c r="L34" s="194">
        <f t="shared" si="1"/>
        <v>0</v>
      </c>
    </row>
    <row r="35" spans="1:12" x14ac:dyDescent="0.25">
      <c r="A35" s="738"/>
      <c r="B35" s="121">
        <v>2</v>
      </c>
      <c r="C35" s="48">
        <f t="shared" si="8"/>
        <v>0</v>
      </c>
      <c r="D35" s="48">
        <f t="shared" si="8"/>
        <v>0</v>
      </c>
      <c r="E35" s="48">
        <f t="shared" si="8"/>
        <v>0</v>
      </c>
      <c r="F35" s="48">
        <f t="shared" si="8"/>
        <v>0</v>
      </c>
      <c r="G35" s="48">
        <f t="shared" si="8"/>
        <v>0</v>
      </c>
      <c r="H35" s="48">
        <f t="shared" si="8"/>
        <v>0</v>
      </c>
      <c r="I35" s="48">
        <f t="shared" si="8"/>
        <v>0</v>
      </c>
      <c r="J35" s="48">
        <f t="shared" si="8"/>
        <v>0</v>
      </c>
      <c r="K35" s="48">
        <f t="shared" si="0"/>
        <v>0</v>
      </c>
      <c r="L35" s="229">
        <f t="shared" si="1"/>
        <v>0</v>
      </c>
    </row>
    <row r="36" spans="1:12" x14ac:dyDescent="0.25">
      <c r="A36" s="738"/>
      <c r="B36" s="121" t="s">
        <v>38</v>
      </c>
      <c r="C36" s="48">
        <f t="shared" si="8"/>
        <v>0</v>
      </c>
      <c r="D36" s="48">
        <f t="shared" si="8"/>
        <v>0</v>
      </c>
      <c r="E36" s="48">
        <f t="shared" si="8"/>
        <v>0</v>
      </c>
      <c r="F36" s="48">
        <f t="shared" si="8"/>
        <v>0</v>
      </c>
      <c r="G36" s="48">
        <f t="shared" si="8"/>
        <v>0</v>
      </c>
      <c r="H36" s="48">
        <f t="shared" si="8"/>
        <v>0</v>
      </c>
      <c r="I36" s="48">
        <f t="shared" si="8"/>
        <v>0</v>
      </c>
      <c r="J36" s="48">
        <f t="shared" si="8"/>
        <v>0</v>
      </c>
      <c r="K36" s="48">
        <f t="shared" si="0"/>
        <v>0</v>
      </c>
      <c r="L36" s="229">
        <f t="shared" si="1"/>
        <v>0</v>
      </c>
    </row>
    <row r="37" spans="1:12" ht="16.5" thickBot="1" x14ac:dyDescent="0.3">
      <c r="A37" s="739"/>
      <c r="B37" s="243">
        <v>3</v>
      </c>
      <c r="C37" s="176">
        <f t="shared" si="8"/>
        <v>0</v>
      </c>
      <c r="D37" s="176">
        <f t="shared" si="8"/>
        <v>0</v>
      </c>
      <c r="E37" s="176">
        <f t="shared" si="8"/>
        <v>0</v>
      </c>
      <c r="F37" s="176">
        <f t="shared" si="8"/>
        <v>0</v>
      </c>
      <c r="G37" s="176">
        <f t="shared" si="8"/>
        <v>0</v>
      </c>
      <c r="H37" s="176">
        <f t="shared" si="8"/>
        <v>0</v>
      </c>
      <c r="I37" s="176">
        <f t="shared" si="8"/>
        <v>0</v>
      </c>
      <c r="J37" s="176">
        <f t="shared" si="8"/>
        <v>0</v>
      </c>
      <c r="K37" s="176">
        <f t="shared" si="0"/>
        <v>0</v>
      </c>
      <c r="L37" s="177">
        <f t="shared" si="1"/>
        <v>0</v>
      </c>
    </row>
    <row r="38" spans="1:12" ht="16.5" thickBot="1" x14ac:dyDescent="0.3">
      <c r="A38" s="740" t="s">
        <v>51</v>
      </c>
      <c r="B38" s="741"/>
      <c r="C38" s="189">
        <f t="shared" ref="C38:J38" si="9">SUM(C34:C37)</f>
        <v>0</v>
      </c>
      <c r="D38" s="189">
        <f t="shared" si="9"/>
        <v>0</v>
      </c>
      <c r="E38" s="189">
        <f t="shared" si="9"/>
        <v>0</v>
      </c>
      <c r="F38" s="189">
        <f t="shared" si="9"/>
        <v>0</v>
      </c>
      <c r="G38" s="189">
        <f t="shared" si="9"/>
        <v>0</v>
      </c>
      <c r="H38" s="189">
        <f t="shared" si="9"/>
        <v>0</v>
      </c>
      <c r="I38" s="189">
        <f t="shared" si="9"/>
        <v>0</v>
      </c>
      <c r="J38" s="189">
        <f t="shared" si="9"/>
        <v>0</v>
      </c>
      <c r="K38" s="189">
        <f t="shared" si="0"/>
        <v>0</v>
      </c>
      <c r="L38" s="190">
        <f t="shared" si="1"/>
        <v>0</v>
      </c>
    </row>
    <row r="39" spans="1:12" s="58" customFormat="1" x14ac:dyDescent="0.25">
      <c r="A39" s="70"/>
      <c r="C39" s="56"/>
    </row>
    <row r="40" spans="1:12" x14ac:dyDescent="0.25">
      <c r="A40" t="s">
        <v>52</v>
      </c>
    </row>
  </sheetData>
  <mergeCells count="14">
    <mergeCell ref="A34:A37"/>
    <mergeCell ref="A38:B38"/>
    <mergeCell ref="A8:B8"/>
    <mergeCell ref="A13:B13"/>
    <mergeCell ref="A18:B18"/>
    <mergeCell ref="A23:B23"/>
    <mergeCell ref="A28:B28"/>
    <mergeCell ref="A33:B33"/>
    <mergeCell ref="A1:L1"/>
    <mergeCell ref="A2:A3"/>
    <mergeCell ref="B2:B3"/>
    <mergeCell ref="C2:F2"/>
    <mergeCell ref="G2:J2"/>
    <mergeCell ref="K2:L2"/>
  </mergeCells>
  <pageMargins left="0.74803149606299213" right="0.15748031496062992" top="0.98425196850393704" bottom="0.98425196850393704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4"/>
  <sheetViews>
    <sheetView view="pageBreakPreview" zoomScale="140" zoomScaleNormal="100" zoomScaleSheetLayoutView="140" workbookViewId="0">
      <selection activeCell="I7" sqref="I7"/>
    </sheetView>
  </sheetViews>
  <sheetFormatPr defaultRowHeight="15.75" x14ac:dyDescent="0.25"/>
  <cols>
    <col min="1" max="6" width="10.625" customWidth="1"/>
    <col min="7" max="7" width="11.5" customWidth="1"/>
  </cols>
  <sheetData>
    <row r="1" spans="1:7" ht="20.25" x14ac:dyDescent="0.3">
      <c r="A1" s="746" t="s">
        <v>53</v>
      </c>
      <c r="B1" s="747"/>
      <c r="C1" s="747"/>
      <c r="D1" s="747"/>
      <c r="E1" s="747"/>
      <c r="F1" s="747"/>
      <c r="G1" s="747"/>
    </row>
    <row r="2" spans="1:7" ht="16.5" thickBot="1" x14ac:dyDescent="0.3">
      <c r="A2" s="748" t="s">
        <v>30</v>
      </c>
      <c r="B2" s="748"/>
      <c r="C2" s="748"/>
      <c r="D2" s="748"/>
      <c r="E2" s="748"/>
      <c r="F2" s="748"/>
      <c r="G2" s="748"/>
    </row>
    <row r="3" spans="1:7" ht="16.5" thickBot="1" x14ac:dyDescent="0.3">
      <c r="A3" s="113" t="s">
        <v>54</v>
      </c>
      <c r="B3" s="86">
        <v>2022</v>
      </c>
      <c r="C3" s="86">
        <v>2021</v>
      </c>
      <c r="D3" s="86">
        <v>2020</v>
      </c>
      <c r="E3" s="86">
        <v>2019</v>
      </c>
      <c r="F3" s="86">
        <v>2018</v>
      </c>
      <c r="G3" s="86">
        <v>2017</v>
      </c>
    </row>
    <row r="4" spans="1:7" x14ac:dyDescent="0.25">
      <c r="A4" s="12">
        <v>1</v>
      </c>
      <c r="B4" s="72"/>
      <c r="C4" s="72"/>
      <c r="D4" s="72"/>
      <c r="E4" s="72"/>
      <c r="F4" s="72"/>
      <c r="G4" s="72"/>
    </row>
    <row r="5" spans="1:7" x14ac:dyDescent="0.25">
      <c r="A5" s="50">
        <v>2</v>
      </c>
      <c r="B5" s="2"/>
      <c r="C5" s="2"/>
      <c r="D5" s="2"/>
      <c r="E5" s="2"/>
      <c r="F5" s="2"/>
      <c r="G5" s="2"/>
    </row>
    <row r="6" spans="1:7" x14ac:dyDescent="0.25">
      <c r="A6" s="50" t="s">
        <v>38</v>
      </c>
      <c r="B6" s="2"/>
      <c r="C6" s="2"/>
      <c r="D6" s="2"/>
      <c r="E6" s="2"/>
      <c r="F6" s="2"/>
      <c r="G6" s="2"/>
    </row>
    <row r="7" spans="1:7" x14ac:dyDescent="0.25">
      <c r="A7" s="50">
        <v>3</v>
      </c>
      <c r="B7" s="2"/>
      <c r="C7" s="2"/>
      <c r="D7" s="2"/>
      <c r="E7" s="2"/>
      <c r="F7" s="2"/>
      <c r="G7" s="2"/>
    </row>
    <row r="8" spans="1:7" x14ac:dyDescent="0.25">
      <c r="A8" s="121" t="s">
        <v>32</v>
      </c>
      <c r="B8" s="48">
        <f t="shared" ref="B8:G8" si="0">SUM(B4:B7)</f>
        <v>0</v>
      </c>
      <c r="C8" s="48">
        <f t="shared" si="0"/>
        <v>0</v>
      </c>
      <c r="D8" s="48">
        <f t="shared" si="0"/>
        <v>0</v>
      </c>
      <c r="E8" s="48">
        <f t="shared" si="0"/>
        <v>0</v>
      </c>
      <c r="F8" s="48">
        <f t="shared" si="0"/>
        <v>0</v>
      </c>
      <c r="G8" s="48">
        <f t="shared" si="0"/>
        <v>0</v>
      </c>
    </row>
    <row r="9" spans="1:7" ht="16.5" thickBot="1" x14ac:dyDescent="0.3">
      <c r="A9" s="748" t="s">
        <v>31</v>
      </c>
      <c r="B9" s="748"/>
      <c r="C9" s="748"/>
      <c r="D9" s="748"/>
      <c r="E9" s="748"/>
      <c r="F9" s="748"/>
      <c r="G9" s="748"/>
    </row>
    <row r="10" spans="1:7" ht="16.5" thickBot="1" x14ac:dyDescent="0.3">
      <c r="A10" s="113" t="s">
        <v>54</v>
      </c>
      <c r="B10" s="86">
        <v>2022</v>
      </c>
      <c r="C10" s="86">
        <v>2021</v>
      </c>
      <c r="D10" s="86">
        <v>2020</v>
      </c>
      <c r="E10" s="86">
        <v>2019</v>
      </c>
      <c r="F10" s="86">
        <v>2018</v>
      </c>
      <c r="G10" s="86">
        <v>2017</v>
      </c>
    </row>
    <row r="11" spans="1:7" x14ac:dyDescent="0.25">
      <c r="A11" s="12">
        <v>1</v>
      </c>
      <c r="B11" s="72"/>
      <c r="C11" s="72"/>
      <c r="D11" s="72"/>
      <c r="E11" s="72"/>
      <c r="F11" s="72"/>
      <c r="G11" s="72"/>
    </row>
    <row r="12" spans="1:7" x14ac:dyDescent="0.25">
      <c r="A12" s="50">
        <v>2</v>
      </c>
      <c r="B12" s="2"/>
      <c r="C12" s="2"/>
      <c r="D12" s="2"/>
      <c r="E12" s="2"/>
      <c r="F12" s="2"/>
      <c r="G12" s="2"/>
    </row>
    <row r="13" spans="1:7" x14ac:dyDescent="0.25">
      <c r="A13" s="50" t="s">
        <v>38</v>
      </c>
      <c r="B13" s="2"/>
      <c r="C13" s="2"/>
      <c r="D13" s="2"/>
      <c r="E13" s="2"/>
      <c r="F13" s="2"/>
      <c r="G13" s="2"/>
    </row>
    <row r="14" spans="1:7" x14ac:dyDescent="0.25">
      <c r="A14" s="50">
        <v>3</v>
      </c>
      <c r="B14" s="2"/>
      <c r="C14" s="2"/>
      <c r="D14" s="2"/>
      <c r="E14" s="2"/>
      <c r="F14" s="2"/>
      <c r="G14" s="2"/>
    </row>
    <row r="15" spans="1:7" x14ac:dyDescent="0.25">
      <c r="A15" s="121" t="s">
        <v>32</v>
      </c>
      <c r="B15" s="48">
        <f t="shared" ref="B15:G15" si="1">SUM(B11:B14)</f>
        <v>0</v>
      </c>
      <c r="C15" s="48">
        <f t="shared" si="1"/>
        <v>0</v>
      </c>
      <c r="D15" s="48">
        <f t="shared" si="1"/>
        <v>0</v>
      </c>
      <c r="E15" s="48">
        <f t="shared" si="1"/>
        <v>0</v>
      </c>
      <c r="F15" s="48">
        <f t="shared" si="1"/>
        <v>0</v>
      </c>
      <c r="G15" s="48">
        <f t="shared" si="1"/>
        <v>0</v>
      </c>
    </row>
    <row r="16" spans="1:7" ht="16.5" thickBot="1" x14ac:dyDescent="0.3">
      <c r="A16" s="749" t="s">
        <v>55</v>
      </c>
      <c r="B16" s="749"/>
      <c r="C16" s="749"/>
      <c r="D16" s="749"/>
      <c r="E16" s="749"/>
      <c r="F16" s="749"/>
      <c r="G16" s="749"/>
    </row>
    <row r="17" spans="1:7" ht="16.5" thickBot="1" x14ac:dyDescent="0.3">
      <c r="A17" s="113" t="s">
        <v>56</v>
      </c>
      <c r="B17" s="86">
        <v>2022</v>
      </c>
      <c r="C17" s="86">
        <v>2021</v>
      </c>
      <c r="D17" s="86">
        <v>2020</v>
      </c>
      <c r="E17" s="86">
        <v>2019</v>
      </c>
      <c r="F17" s="86">
        <v>2018</v>
      </c>
      <c r="G17" s="86">
        <v>2017</v>
      </c>
    </row>
    <row r="18" spans="1:7" x14ac:dyDescent="0.25">
      <c r="A18" s="136">
        <v>1</v>
      </c>
      <c r="B18" s="83">
        <f t="shared" ref="B18:G18" si="2">+B11+B4</f>
        <v>0</v>
      </c>
      <c r="C18" s="83">
        <f t="shared" si="2"/>
        <v>0</v>
      </c>
      <c r="D18" s="83">
        <f t="shared" si="2"/>
        <v>0</v>
      </c>
      <c r="E18" s="83">
        <f t="shared" si="2"/>
        <v>0</v>
      </c>
      <c r="F18" s="83">
        <f t="shared" si="2"/>
        <v>0</v>
      </c>
      <c r="G18" s="83">
        <f t="shared" si="2"/>
        <v>0</v>
      </c>
    </row>
    <row r="19" spans="1:7" x14ac:dyDescent="0.25">
      <c r="A19" s="136">
        <v>2</v>
      </c>
      <c r="B19" s="83">
        <f t="shared" ref="B19:G19" si="3">+B12+B5</f>
        <v>0</v>
      </c>
      <c r="C19" s="83">
        <f t="shared" si="3"/>
        <v>0</v>
      </c>
      <c r="D19" s="83">
        <f t="shared" si="3"/>
        <v>0</v>
      </c>
      <c r="E19" s="83">
        <f t="shared" si="3"/>
        <v>0</v>
      </c>
      <c r="F19" s="83">
        <f t="shared" si="3"/>
        <v>0</v>
      </c>
      <c r="G19" s="83">
        <f t="shared" si="3"/>
        <v>0</v>
      </c>
    </row>
    <row r="20" spans="1:7" x14ac:dyDescent="0.25">
      <c r="A20" s="121" t="s">
        <v>38</v>
      </c>
      <c r="B20" s="83">
        <f t="shared" ref="B20:G20" si="4">+B13+B6</f>
        <v>0</v>
      </c>
      <c r="C20" s="83">
        <f t="shared" si="4"/>
        <v>0</v>
      </c>
      <c r="D20" s="83">
        <f t="shared" si="4"/>
        <v>0</v>
      </c>
      <c r="E20" s="83">
        <f t="shared" si="4"/>
        <v>0</v>
      </c>
      <c r="F20" s="83">
        <f t="shared" si="4"/>
        <v>0</v>
      </c>
      <c r="G20" s="83">
        <f t="shared" si="4"/>
        <v>0</v>
      </c>
    </row>
    <row r="21" spans="1:7" x14ac:dyDescent="0.25">
      <c r="A21" s="121">
        <v>3</v>
      </c>
      <c r="B21" s="83">
        <f t="shared" ref="B21:G21" si="5">+B14+B7</f>
        <v>0</v>
      </c>
      <c r="C21" s="83">
        <f t="shared" si="5"/>
        <v>0</v>
      </c>
      <c r="D21" s="83">
        <f t="shared" si="5"/>
        <v>0</v>
      </c>
      <c r="E21" s="83">
        <f t="shared" si="5"/>
        <v>0</v>
      </c>
      <c r="F21" s="83">
        <f t="shared" si="5"/>
        <v>0</v>
      </c>
      <c r="G21" s="83">
        <f t="shared" si="5"/>
        <v>0</v>
      </c>
    </row>
    <row r="22" spans="1:7" x14ac:dyDescent="0.25">
      <c r="A22" s="121" t="s">
        <v>32</v>
      </c>
      <c r="B22" s="48">
        <f t="shared" ref="B22:G22" si="6">SUM(B18:B21)</f>
        <v>0</v>
      </c>
      <c r="C22" s="48">
        <f t="shared" si="6"/>
        <v>0</v>
      </c>
      <c r="D22" s="48">
        <f t="shared" si="6"/>
        <v>0</v>
      </c>
      <c r="E22" s="48">
        <f t="shared" si="6"/>
        <v>0</v>
      </c>
      <c r="F22" s="48">
        <f t="shared" si="6"/>
        <v>0</v>
      </c>
      <c r="G22" s="48">
        <f t="shared" si="6"/>
        <v>0</v>
      </c>
    </row>
    <row r="23" spans="1:7" s="58" customFormat="1" x14ac:dyDescent="0.25">
      <c r="A23" s="56"/>
      <c r="B23" s="56"/>
      <c r="C23" s="56"/>
      <c r="D23" s="56"/>
      <c r="E23" s="56"/>
      <c r="F23" s="56"/>
      <c r="G23" s="56"/>
    </row>
    <row r="24" spans="1:7" x14ac:dyDescent="0.25">
      <c r="A24" t="s">
        <v>52</v>
      </c>
    </row>
  </sheetData>
  <mergeCells count="4">
    <mergeCell ref="A1:G1"/>
    <mergeCell ref="A2:G2"/>
    <mergeCell ref="A9:G9"/>
    <mergeCell ref="A16:G16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0"/>
  <sheetViews>
    <sheetView view="pageBreakPreview" zoomScale="130" zoomScaleNormal="100" zoomScaleSheetLayoutView="130" workbookViewId="0">
      <selection sqref="A1:L1"/>
    </sheetView>
  </sheetViews>
  <sheetFormatPr defaultRowHeight="15.75" x14ac:dyDescent="0.25"/>
  <cols>
    <col min="1" max="1" width="17.625" customWidth="1"/>
    <col min="2" max="2" width="10.5" customWidth="1"/>
    <col min="3" max="3" width="4.625" customWidth="1"/>
    <col min="4" max="4" width="5" customWidth="1"/>
    <col min="5" max="5" width="4.625" customWidth="1"/>
    <col min="6" max="6" width="5" customWidth="1"/>
    <col min="7" max="7" width="4.625" customWidth="1"/>
    <col min="8" max="8" width="5" customWidth="1"/>
    <col min="9" max="9" width="4.625" customWidth="1"/>
    <col min="10" max="10" width="5" customWidth="1"/>
    <col min="11" max="11" width="5.875" customWidth="1"/>
    <col min="12" max="12" width="5" customWidth="1"/>
    <col min="13" max="13" width="4.625" customWidth="1"/>
    <col min="14" max="14" width="5" customWidth="1"/>
    <col min="15" max="15" width="4.625" customWidth="1"/>
    <col min="16" max="16" width="5" customWidth="1"/>
  </cols>
  <sheetData>
    <row r="1" spans="1:13" ht="36" customHeight="1" thickBot="1" x14ac:dyDescent="0.3">
      <c r="A1" s="750" t="s">
        <v>252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</row>
    <row r="2" spans="1:13" x14ac:dyDescent="0.25">
      <c r="A2" s="754" t="s">
        <v>28</v>
      </c>
      <c r="B2" s="751" t="s">
        <v>57</v>
      </c>
      <c r="C2" s="751" t="s">
        <v>30</v>
      </c>
      <c r="D2" s="751"/>
      <c r="E2" s="751"/>
      <c r="F2" s="751"/>
      <c r="G2" s="751" t="s">
        <v>31</v>
      </c>
      <c r="H2" s="751"/>
      <c r="I2" s="751"/>
      <c r="J2" s="751"/>
      <c r="K2" s="752" t="s">
        <v>32</v>
      </c>
      <c r="L2" s="753"/>
      <c r="M2" s="4"/>
    </row>
    <row r="3" spans="1:13" ht="48" thickBot="1" x14ac:dyDescent="0.3">
      <c r="A3" s="755"/>
      <c r="B3" s="756"/>
      <c r="C3" s="233" t="s">
        <v>33</v>
      </c>
      <c r="D3" s="234" t="s">
        <v>34</v>
      </c>
      <c r="E3" s="233" t="s">
        <v>35</v>
      </c>
      <c r="F3" s="234" t="s">
        <v>34</v>
      </c>
      <c r="G3" s="233" t="s">
        <v>33</v>
      </c>
      <c r="H3" s="234" t="s">
        <v>34</v>
      </c>
      <c r="I3" s="233" t="s">
        <v>35</v>
      </c>
      <c r="J3" s="234" t="s">
        <v>34</v>
      </c>
      <c r="K3" s="171" t="s">
        <v>36</v>
      </c>
      <c r="L3" s="235" t="s">
        <v>34</v>
      </c>
      <c r="M3" s="4"/>
    </row>
    <row r="4" spans="1:13" x14ac:dyDescent="0.25">
      <c r="A4" s="231" t="s">
        <v>37</v>
      </c>
      <c r="B4" s="12">
        <v>1</v>
      </c>
      <c r="C4" s="72"/>
      <c r="D4" s="72"/>
      <c r="E4" s="72"/>
      <c r="F4" s="72"/>
      <c r="G4" s="72"/>
      <c r="H4" s="72"/>
      <c r="I4" s="72"/>
      <c r="J4" s="72"/>
      <c r="K4" s="227">
        <f>+C4+E4+G4+I4</f>
        <v>0</v>
      </c>
      <c r="L4" s="232">
        <f>+D4+F4+H4+J4</f>
        <v>0</v>
      </c>
    </row>
    <row r="5" spans="1:13" x14ac:dyDescent="0.25">
      <c r="A5" s="174"/>
      <c r="B5" s="50">
        <v>2</v>
      </c>
      <c r="C5" s="2"/>
      <c r="D5" s="2"/>
      <c r="E5" s="2"/>
      <c r="F5" s="2"/>
      <c r="G5" s="2"/>
      <c r="H5" s="2"/>
      <c r="I5" s="2"/>
      <c r="J5" s="2"/>
      <c r="K5" s="69">
        <f t="shared" ref="K5:K38" si="0">+C5+E5+G5+I5</f>
        <v>0</v>
      </c>
      <c r="L5" s="229">
        <f t="shared" ref="L5:L38" si="1">+D5+F5+H5+J5</f>
        <v>0</v>
      </c>
    </row>
    <row r="6" spans="1:13" x14ac:dyDescent="0.25">
      <c r="A6" s="174"/>
      <c r="B6" s="50" t="s">
        <v>38</v>
      </c>
      <c r="C6" s="2"/>
      <c r="D6" s="2"/>
      <c r="E6" s="2"/>
      <c r="F6" s="2"/>
      <c r="G6" s="2"/>
      <c r="H6" s="2"/>
      <c r="I6" s="2"/>
      <c r="J6" s="2"/>
      <c r="K6" s="69">
        <f t="shared" si="0"/>
        <v>0</v>
      </c>
      <c r="L6" s="229">
        <f t="shared" si="1"/>
        <v>0</v>
      </c>
    </row>
    <row r="7" spans="1:13" x14ac:dyDescent="0.25">
      <c r="A7" s="174"/>
      <c r="B7" s="50">
        <v>3</v>
      </c>
      <c r="C7" s="2"/>
      <c r="D7" s="2"/>
      <c r="E7" s="2"/>
      <c r="F7" s="2"/>
      <c r="G7" s="2"/>
      <c r="H7" s="2"/>
      <c r="I7" s="2"/>
      <c r="J7" s="2"/>
      <c r="K7" s="69">
        <f t="shared" si="0"/>
        <v>0</v>
      </c>
      <c r="L7" s="229">
        <f t="shared" si="1"/>
        <v>0</v>
      </c>
    </row>
    <row r="8" spans="1:13" x14ac:dyDescent="0.25">
      <c r="A8" s="742" t="s">
        <v>58</v>
      </c>
      <c r="B8" s="743"/>
      <c r="C8" s="48">
        <f>SUM(C4:C7)</f>
        <v>0</v>
      </c>
      <c r="D8" s="48">
        <f>SUM(D4:D7)</f>
        <v>0</v>
      </c>
      <c r="E8" s="48">
        <f>SUM(E4:E7)</f>
        <v>0</v>
      </c>
      <c r="F8" s="48">
        <f>SUM(F4:F7)</f>
        <v>0</v>
      </c>
      <c r="G8" s="48">
        <f>SUM(G4:G7)</f>
        <v>0</v>
      </c>
      <c r="H8" s="48">
        <f t="shared" ref="H8:J8" si="2">SUM(H4:H7)</f>
        <v>0</v>
      </c>
      <c r="I8" s="48">
        <f t="shared" si="2"/>
        <v>0</v>
      </c>
      <c r="J8" s="48">
        <f t="shared" si="2"/>
        <v>0</v>
      </c>
      <c r="K8" s="69">
        <f>+C8+E8+G8+I8</f>
        <v>0</v>
      </c>
      <c r="L8" s="229">
        <f t="shared" ref="L8" si="3">+D8+F8+H8+J8</f>
        <v>0</v>
      </c>
    </row>
    <row r="9" spans="1:13" x14ac:dyDescent="0.25">
      <c r="A9" s="230" t="s">
        <v>40</v>
      </c>
      <c r="B9" s="50">
        <v>1</v>
      </c>
      <c r="C9" s="2"/>
      <c r="D9" s="2"/>
      <c r="E9" s="2"/>
      <c r="F9" s="2"/>
      <c r="G9" s="2"/>
      <c r="H9" s="2"/>
      <c r="I9" s="2"/>
      <c r="J9" s="2"/>
      <c r="K9" s="69">
        <f t="shared" si="0"/>
        <v>0</v>
      </c>
      <c r="L9" s="229">
        <f t="shared" si="1"/>
        <v>0</v>
      </c>
    </row>
    <row r="10" spans="1:13" x14ac:dyDescent="0.25">
      <c r="A10" s="174"/>
      <c r="B10" s="50">
        <v>2</v>
      </c>
      <c r="C10" s="2"/>
      <c r="D10" s="2"/>
      <c r="E10" s="2"/>
      <c r="F10" s="2"/>
      <c r="G10" s="2"/>
      <c r="H10" s="2"/>
      <c r="I10" s="2"/>
      <c r="J10" s="2"/>
      <c r="K10" s="69">
        <f t="shared" si="0"/>
        <v>0</v>
      </c>
      <c r="L10" s="229">
        <f t="shared" si="1"/>
        <v>0</v>
      </c>
    </row>
    <row r="11" spans="1:13" x14ac:dyDescent="0.25">
      <c r="A11" s="174"/>
      <c r="B11" s="50" t="s">
        <v>38</v>
      </c>
      <c r="C11" s="2"/>
      <c r="D11" s="2"/>
      <c r="E11" s="2"/>
      <c r="F11" s="2"/>
      <c r="G11" s="2"/>
      <c r="H11" s="2"/>
      <c r="I11" s="2"/>
      <c r="J11" s="2"/>
      <c r="K11" s="69">
        <f t="shared" si="0"/>
        <v>0</v>
      </c>
      <c r="L11" s="229">
        <f t="shared" si="1"/>
        <v>0</v>
      </c>
    </row>
    <row r="12" spans="1:13" x14ac:dyDescent="0.25">
      <c r="A12" s="174"/>
      <c r="B12" s="50">
        <v>3</v>
      </c>
      <c r="C12" s="2"/>
      <c r="D12" s="2"/>
      <c r="E12" s="2"/>
      <c r="F12" s="2"/>
      <c r="G12" s="2"/>
      <c r="H12" s="2"/>
      <c r="I12" s="2"/>
      <c r="J12" s="2"/>
      <c r="K12" s="69">
        <f t="shared" si="0"/>
        <v>0</v>
      </c>
      <c r="L12" s="229">
        <f t="shared" si="1"/>
        <v>0</v>
      </c>
    </row>
    <row r="13" spans="1:13" x14ac:dyDescent="0.25">
      <c r="A13" s="742" t="s">
        <v>59</v>
      </c>
      <c r="B13" s="743"/>
      <c r="C13" s="48">
        <f>SUM(C9:C12)</f>
        <v>0</v>
      </c>
      <c r="D13" s="48">
        <f>SUM(D9:D12)</f>
        <v>0</v>
      </c>
      <c r="E13" s="48">
        <f>SUM(E9:E12)</f>
        <v>0</v>
      </c>
      <c r="F13" s="48">
        <f>SUM(F9:F12)</f>
        <v>0</v>
      </c>
      <c r="G13" s="48">
        <f t="shared" ref="G13:J13" si="4">SUM(G9:G12)</f>
        <v>0</v>
      </c>
      <c r="H13" s="48">
        <f t="shared" si="4"/>
        <v>0</v>
      </c>
      <c r="I13" s="48">
        <f t="shared" si="4"/>
        <v>0</v>
      </c>
      <c r="J13" s="48">
        <f t="shared" si="4"/>
        <v>0</v>
      </c>
      <c r="K13" s="69">
        <f t="shared" si="0"/>
        <v>0</v>
      </c>
      <c r="L13" s="229">
        <f t="shared" si="1"/>
        <v>0</v>
      </c>
    </row>
    <row r="14" spans="1:13" x14ac:dyDescent="0.25">
      <c r="A14" s="230" t="s">
        <v>42</v>
      </c>
      <c r="B14" s="50">
        <v>1</v>
      </c>
      <c r="C14" s="2"/>
      <c r="D14" s="2"/>
      <c r="E14" s="2"/>
      <c r="F14" s="2"/>
      <c r="G14" s="2"/>
      <c r="H14" s="2"/>
      <c r="I14" s="2"/>
      <c r="J14" s="2"/>
      <c r="K14" s="69">
        <f t="shared" si="0"/>
        <v>0</v>
      </c>
      <c r="L14" s="229">
        <f t="shared" si="1"/>
        <v>0</v>
      </c>
    </row>
    <row r="15" spans="1:13" x14ac:dyDescent="0.25">
      <c r="A15" s="174"/>
      <c r="B15" s="50">
        <v>2</v>
      </c>
      <c r="C15" s="2"/>
      <c r="D15" s="2"/>
      <c r="E15" s="2"/>
      <c r="F15" s="2"/>
      <c r="G15" s="2"/>
      <c r="H15" s="2"/>
      <c r="I15" s="2"/>
      <c r="J15" s="2"/>
      <c r="K15" s="69">
        <f t="shared" si="0"/>
        <v>0</v>
      </c>
      <c r="L15" s="229">
        <f t="shared" si="1"/>
        <v>0</v>
      </c>
    </row>
    <row r="16" spans="1:13" x14ac:dyDescent="0.25">
      <c r="A16" s="174"/>
      <c r="B16" s="50" t="s">
        <v>38</v>
      </c>
      <c r="C16" s="2"/>
      <c r="D16" s="2"/>
      <c r="E16" s="2"/>
      <c r="F16" s="2"/>
      <c r="G16" s="2"/>
      <c r="H16" s="2"/>
      <c r="I16" s="2"/>
      <c r="J16" s="2"/>
      <c r="K16" s="69">
        <f t="shared" si="0"/>
        <v>0</v>
      </c>
      <c r="L16" s="229">
        <f t="shared" si="1"/>
        <v>0</v>
      </c>
    </row>
    <row r="17" spans="1:12" x14ac:dyDescent="0.25">
      <c r="A17" s="174"/>
      <c r="B17" s="50">
        <v>3</v>
      </c>
      <c r="C17" s="2"/>
      <c r="D17" s="2"/>
      <c r="E17" s="2"/>
      <c r="F17" s="2"/>
      <c r="G17" s="2"/>
      <c r="H17" s="2"/>
      <c r="I17" s="2"/>
      <c r="J17" s="2"/>
      <c r="K17" s="69">
        <f t="shared" si="0"/>
        <v>0</v>
      </c>
      <c r="L17" s="229">
        <f t="shared" si="1"/>
        <v>0</v>
      </c>
    </row>
    <row r="18" spans="1:12" x14ac:dyDescent="0.25">
      <c r="A18" s="742" t="s">
        <v>60</v>
      </c>
      <c r="B18" s="743"/>
      <c r="C18" s="48">
        <f>SUM(C14:C17)</f>
        <v>0</v>
      </c>
      <c r="D18" s="48">
        <f>SUM(D14:D17)</f>
        <v>0</v>
      </c>
      <c r="E18" s="48">
        <f>SUM(E14:E17)</f>
        <v>0</v>
      </c>
      <c r="F18" s="48">
        <f>SUM(F14:F17)</f>
        <v>0</v>
      </c>
      <c r="G18" s="48">
        <f t="shared" ref="G18:I18" si="5">SUM(G14:G17)</f>
        <v>0</v>
      </c>
      <c r="H18" s="48">
        <f t="shared" si="5"/>
        <v>0</v>
      </c>
      <c r="I18" s="48">
        <f t="shared" si="5"/>
        <v>0</v>
      </c>
      <c r="J18" s="48">
        <f>SUM(J14:J17)</f>
        <v>0</v>
      </c>
      <c r="K18" s="69">
        <f t="shared" si="0"/>
        <v>0</v>
      </c>
      <c r="L18" s="229">
        <f t="shared" si="1"/>
        <v>0</v>
      </c>
    </row>
    <row r="19" spans="1:12" x14ac:dyDescent="0.25">
      <c r="A19" s="230" t="s">
        <v>44</v>
      </c>
      <c r="B19" s="50">
        <v>1</v>
      </c>
      <c r="C19" s="2"/>
      <c r="D19" s="2"/>
      <c r="E19" s="2"/>
      <c r="F19" s="2"/>
      <c r="G19" s="2"/>
      <c r="H19" s="2"/>
      <c r="I19" s="2"/>
      <c r="J19" s="2"/>
      <c r="K19" s="69">
        <f t="shared" si="0"/>
        <v>0</v>
      </c>
      <c r="L19" s="229">
        <f t="shared" si="1"/>
        <v>0</v>
      </c>
    </row>
    <row r="20" spans="1:12" x14ac:dyDescent="0.25">
      <c r="A20" s="174"/>
      <c r="B20" s="50">
        <v>2</v>
      </c>
      <c r="C20" s="2"/>
      <c r="D20" s="2"/>
      <c r="E20" s="2"/>
      <c r="F20" s="2"/>
      <c r="G20" s="2"/>
      <c r="H20" s="2"/>
      <c r="I20" s="2"/>
      <c r="J20" s="2"/>
      <c r="K20" s="69">
        <f t="shared" si="0"/>
        <v>0</v>
      </c>
      <c r="L20" s="229">
        <f t="shared" si="1"/>
        <v>0</v>
      </c>
    </row>
    <row r="21" spans="1:12" x14ac:dyDescent="0.25">
      <c r="A21" s="174"/>
      <c r="B21" s="50" t="s">
        <v>38</v>
      </c>
      <c r="C21" s="2"/>
      <c r="D21" s="2"/>
      <c r="E21" s="2"/>
      <c r="F21" s="2"/>
      <c r="G21" s="2"/>
      <c r="H21" s="2"/>
      <c r="I21" s="2"/>
      <c r="J21" s="2"/>
      <c r="K21" s="69">
        <f t="shared" si="0"/>
        <v>0</v>
      </c>
      <c r="L21" s="229">
        <f t="shared" si="1"/>
        <v>0</v>
      </c>
    </row>
    <row r="22" spans="1:12" x14ac:dyDescent="0.25">
      <c r="A22" s="174"/>
      <c r="B22" s="50">
        <v>3</v>
      </c>
      <c r="C22" s="2"/>
      <c r="D22" s="2"/>
      <c r="E22" s="2"/>
      <c r="F22" s="2"/>
      <c r="G22" s="2"/>
      <c r="H22" s="2"/>
      <c r="I22" s="2"/>
      <c r="J22" s="2"/>
      <c r="K22" s="69">
        <f t="shared" si="0"/>
        <v>0</v>
      </c>
      <c r="L22" s="229">
        <f t="shared" si="1"/>
        <v>0</v>
      </c>
    </row>
    <row r="23" spans="1:12" x14ac:dyDescent="0.25">
      <c r="A23" s="742" t="s">
        <v>61</v>
      </c>
      <c r="B23" s="743"/>
      <c r="C23" s="48">
        <f>SUM(C19:C22)</f>
        <v>0</v>
      </c>
      <c r="D23" s="48">
        <f>SUM(D19:D22)</f>
        <v>0</v>
      </c>
      <c r="E23" s="48">
        <f>SUM(E19:E22)</f>
        <v>0</v>
      </c>
      <c r="F23" s="48">
        <f>SUM(F19:F22)</f>
        <v>0</v>
      </c>
      <c r="G23" s="48">
        <f t="shared" ref="G23:J23" si="6">SUM(G19:G22)</f>
        <v>0</v>
      </c>
      <c r="H23" s="48">
        <f t="shared" si="6"/>
        <v>0</v>
      </c>
      <c r="I23" s="48">
        <f t="shared" si="6"/>
        <v>0</v>
      </c>
      <c r="J23" s="48">
        <f t="shared" si="6"/>
        <v>0</v>
      </c>
      <c r="K23" s="69">
        <f t="shared" si="0"/>
        <v>0</v>
      </c>
      <c r="L23" s="229">
        <f t="shared" si="1"/>
        <v>0</v>
      </c>
    </row>
    <row r="24" spans="1:12" x14ac:dyDescent="0.25">
      <c r="A24" s="230" t="s">
        <v>46</v>
      </c>
      <c r="B24" s="50">
        <v>1</v>
      </c>
      <c r="C24" s="2"/>
      <c r="D24" s="2"/>
      <c r="E24" s="2"/>
      <c r="F24" s="2"/>
      <c r="G24" s="2"/>
      <c r="H24" s="2"/>
      <c r="I24" s="2"/>
      <c r="J24" s="2"/>
      <c r="K24" s="69">
        <f t="shared" si="0"/>
        <v>0</v>
      </c>
      <c r="L24" s="229">
        <f t="shared" si="1"/>
        <v>0</v>
      </c>
    </row>
    <row r="25" spans="1:12" x14ac:dyDescent="0.25">
      <c r="A25" s="174"/>
      <c r="B25" s="50">
        <v>2</v>
      </c>
      <c r="C25" s="2"/>
      <c r="D25" s="2"/>
      <c r="E25" s="2"/>
      <c r="F25" s="2"/>
      <c r="G25" s="2"/>
      <c r="H25" s="2"/>
      <c r="I25" s="2"/>
      <c r="J25" s="2"/>
      <c r="K25" s="69">
        <f t="shared" si="0"/>
        <v>0</v>
      </c>
      <c r="L25" s="229">
        <f t="shared" si="1"/>
        <v>0</v>
      </c>
    </row>
    <row r="26" spans="1:12" x14ac:dyDescent="0.25">
      <c r="A26" s="174"/>
      <c r="B26" s="50" t="s">
        <v>38</v>
      </c>
      <c r="C26" s="2"/>
      <c r="D26" s="2"/>
      <c r="E26" s="2"/>
      <c r="F26" s="2"/>
      <c r="G26" s="2"/>
      <c r="H26" s="2"/>
      <c r="I26" s="2"/>
      <c r="J26" s="2"/>
      <c r="K26" s="69">
        <f t="shared" si="0"/>
        <v>0</v>
      </c>
      <c r="L26" s="229">
        <f t="shared" si="1"/>
        <v>0</v>
      </c>
    </row>
    <row r="27" spans="1:12" x14ac:dyDescent="0.25">
      <c r="A27" s="174"/>
      <c r="B27" s="50">
        <v>3</v>
      </c>
      <c r="C27" s="2"/>
      <c r="D27" s="2"/>
      <c r="E27" s="2"/>
      <c r="F27" s="2"/>
      <c r="G27" s="2"/>
      <c r="H27" s="2"/>
      <c r="I27" s="2"/>
      <c r="J27" s="2"/>
      <c r="K27" s="69">
        <f t="shared" si="0"/>
        <v>0</v>
      </c>
      <c r="L27" s="229">
        <f t="shared" si="1"/>
        <v>0</v>
      </c>
    </row>
    <row r="28" spans="1:12" x14ac:dyDescent="0.25">
      <c r="A28" s="742" t="s">
        <v>62</v>
      </c>
      <c r="B28" s="743"/>
      <c r="C28" s="48">
        <f>SUM(C24:C27)</f>
        <v>0</v>
      </c>
      <c r="D28" s="48">
        <f>SUM(D24:D27)</f>
        <v>0</v>
      </c>
      <c r="E28" s="48">
        <f>SUM(E24:E27)</f>
        <v>0</v>
      </c>
      <c r="F28" s="48">
        <f>SUM(F24:F27)</f>
        <v>0</v>
      </c>
      <c r="G28" s="48">
        <f t="shared" ref="G28:J28" si="7">SUM(G24:G27)</f>
        <v>0</v>
      </c>
      <c r="H28" s="48">
        <f t="shared" si="7"/>
        <v>0</v>
      </c>
      <c r="I28" s="48">
        <f t="shared" si="7"/>
        <v>0</v>
      </c>
      <c r="J28" s="48">
        <f t="shared" si="7"/>
        <v>0</v>
      </c>
      <c r="K28" s="69">
        <f t="shared" si="0"/>
        <v>0</v>
      </c>
      <c r="L28" s="229">
        <f t="shared" si="1"/>
        <v>0</v>
      </c>
    </row>
    <row r="29" spans="1:12" x14ac:dyDescent="0.25">
      <c r="A29" s="230" t="s">
        <v>48</v>
      </c>
      <c r="B29" s="50">
        <v>1</v>
      </c>
      <c r="C29" s="2"/>
      <c r="D29" s="2"/>
      <c r="E29" s="2"/>
      <c r="F29" s="2"/>
      <c r="G29" s="2"/>
      <c r="H29" s="2"/>
      <c r="I29" s="2"/>
      <c r="J29" s="2"/>
      <c r="K29" s="69">
        <f t="shared" si="0"/>
        <v>0</v>
      </c>
      <c r="L29" s="229">
        <f t="shared" si="1"/>
        <v>0</v>
      </c>
    </row>
    <row r="30" spans="1:12" x14ac:dyDescent="0.25">
      <c r="A30" s="228"/>
      <c r="B30" s="50">
        <v>2</v>
      </c>
      <c r="C30" s="2"/>
      <c r="D30" s="2"/>
      <c r="E30" s="2"/>
      <c r="F30" s="2"/>
      <c r="G30" s="2"/>
      <c r="H30" s="2"/>
      <c r="I30" s="2"/>
      <c r="J30" s="2"/>
      <c r="K30" s="69">
        <f t="shared" si="0"/>
        <v>0</v>
      </c>
      <c r="L30" s="229">
        <f t="shared" si="1"/>
        <v>0</v>
      </c>
    </row>
    <row r="31" spans="1:12" x14ac:dyDescent="0.25">
      <c r="A31" s="228"/>
      <c r="B31" s="50" t="s">
        <v>38</v>
      </c>
      <c r="C31" s="2"/>
      <c r="D31" s="2"/>
      <c r="E31" s="2"/>
      <c r="F31" s="2"/>
      <c r="G31" s="2"/>
      <c r="H31" s="2"/>
      <c r="I31" s="2"/>
      <c r="J31" s="2"/>
      <c r="K31" s="69">
        <f t="shared" si="0"/>
        <v>0</v>
      </c>
      <c r="L31" s="229">
        <f t="shared" si="1"/>
        <v>0</v>
      </c>
    </row>
    <row r="32" spans="1:12" x14ac:dyDescent="0.25">
      <c r="A32" s="228"/>
      <c r="B32" s="50">
        <v>3</v>
      </c>
      <c r="C32" s="2"/>
      <c r="D32" s="2"/>
      <c r="E32" s="2"/>
      <c r="F32" s="2"/>
      <c r="G32" s="2"/>
      <c r="H32" s="2"/>
      <c r="I32" s="2"/>
      <c r="J32" s="2"/>
      <c r="K32" s="69">
        <f t="shared" si="0"/>
        <v>0</v>
      </c>
      <c r="L32" s="229">
        <f t="shared" si="1"/>
        <v>0</v>
      </c>
    </row>
    <row r="33" spans="1:12" ht="16.5" thickBot="1" x14ac:dyDescent="0.3">
      <c r="A33" s="744" t="s">
        <v>63</v>
      </c>
      <c r="B33" s="745"/>
      <c r="C33" s="129">
        <f t="shared" ref="C33:J33" si="8">SUM(C29:C32)</f>
        <v>0</v>
      </c>
      <c r="D33" s="129">
        <f t="shared" si="8"/>
        <v>0</v>
      </c>
      <c r="E33" s="129">
        <f t="shared" si="8"/>
        <v>0</v>
      </c>
      <c r="F33" s="129">
        <f t="shared" si="8"/>
        <v>0</v>
      </c>
      <c r="G33" s="129">
        <f t="shared" si="8"/>
        <v>0</v>
      </c>
      <c r="H33" s="129">
        <f t="shared" si="8"/>
        <v>0</v>
      </c>
      <c r="I33" s="129">
        <f t="shared" si="8"/>
        <v>0</v>
      </c>
      <c r="J33" s="129">
        <f t="shared" si="8"/>
        <v>0</v>
      </c>
      <c r="K33" s="127">
        <f t="shared" si="0"/>
        <v>0</v>
      </c>
      <c r="L33" s="236">
        <f t="shared" si="1"/>
        <v>0</v>
      </c>
    </row>
    <row r="34" spans="1:12" x14ac:dyDescent="0.25">
      <c r="A34" s="303" t="s">
        <v>64</v>
      </c>
      <c r="B34" s="237">
        <v>1</v>
      </c>
      <c r="C34" s="193">
        <f>+C4+C9+C14+C19+C24+C29</f>
        <v>0</v>
      </c>
      <c r="D34" s="193">
        <f t="shared" ref="C34:F38" si="9">+D4+D9+D14+D19+D24+D29</f>
        <v>0</v>
      </c>
      <c r="E34" s="193">
        <f t="shared" si="9"/>
        <v>0</v>
      </c>
      <c r="F34" s="193">
        <f t="shared" si="9"/>
        <v>0</v>
      </c>
      <c r="G34" s="193">
        <f t="shared" ref="G34:I34" si="10">+G4+G9+G14+G19+G24+G29</f>
        <v>0</v>
      </c>
      <c r="H34" s="193">
        <f t="shared" si="10"/>
        <v>0</v>
      </c>
      <c r="I34" s="193">
        <f t="shared" si="10"/>
        <v>0</v>
      </c>
      <c r="J34" s="193">
        <f>+J4+J9+J14+J19+J24+J29</f>
        <v>0</v>
      </c>
      <c r="K34" s="238">
        <f>+C34+E34+G34+I34</f>
        <v>0</v>
      </c>
      <c r="L34" s="194">
        <f t="shared" si="1"/>
        <v>0</v>
      </c>
    </row>
    <row r="35" spans="1:12" x14ac:dyDescent="0.25">
      <c r="A35" s="304"/>
      <c r="B35" s="121">
        <v>2</v>
      </c>
      <c r="C35" s="48">
        <f t="shared" si="9"/>
        <v>0</v>
      </c>
      <c r="D35" s="48">
        <f t="shared" si="9"/>
        <v>0</v>
      </c>
      <c r="E35" s="48">
        <f t="shared" si="9"/>
        <v>0</v>
      </c>
      <c r="F35" s="48">
        <f t="shared" si="9"/>
        <v>0</v>
      </c>
      <c r="G35" s="48">
        <f t="shared" ref="G35:J35" si="11">+G5+G10+G15+G20+G25+G30</f>
        <v>0</v>
      </c>
      <c r="H35" s="48">
        <f t="shared" si="11"/>
        <v>0</v>
      </c>
      <c r="I35" s="48">
        <f t="shared" si="11"/>
        <v>0</v>
      </c>
      <c r="J35" s="48">
        <f t="shared" si="11"/>
        <v>0</v>
      </c>
      <c r="K35" s="69">
        <f t="shared" si="0"/>
        <v>0</v>
      </c>
      <c r="L35" s="229">
        <f t="shared" si="1"/>
        <v>0</v>
      </c>
    </row>
    <row r="36" spans="1:12" x14ac:dyDescent="0.25">
      <c r="A36" s="304"/>
      <c r="B36" s="121" t="s">
        <v>38</v>
      </c>
      <c r="C36" s="48">
        <f t="shared" si="9"/>
        <v>0</v>
      </c>
      <c r="D36" s="48">
        <f t="shared" si="9"/>
        <v>0</v>
      </c>
      <c r="E36" s="48">
        <f t="shared" si="9"/>
        <v>0</v>
      </c>
      <c r="F36" s="48">
        <f t="shared" si="9"/>
        <v>0</v>
      </c>
      <c r="G36" s="48">
        <f t="shared" ref="G36:J36" si="12">+G6+G11+G16+G21+G26+G31</f>
        <v>0</v>
      </c>
      <c r="H36" s="48">
        <f t="shared" si="12"/>
        <v>0</v>
      </c>
      <c r="I36" s="48">
        <f t="shared" si="12"/>
        <v>0</v>
      </c>
      <c r="J36" s="48">
        <f t="shared" si="12"/>
        <v>0</v>
      </c>
      <c r="K36" s="69">
        <f t="shared" si="0"/>
        <v>0</v>
      </c>
      <c r="L36" s="229">
        <f t="shared" si="1"/>
        <v>0</v>
      </c>
    </row>
    <row r="37" spans="1:12" ht="16.5" thickBot="1" x14ac:dyDescent="0.3">
      <c r="A37" s="239"/>
      <c r="B37" s="128">
        <v>3</v>
      </c>
      <c r="C37" s="129">
        <f t="shared" si="9"/>
        <v>0</v>
      </c>
      <c r="D37" s="129">
        <f t="shared" si="9"/>
        <v>0</v>
      </c>
      <c r="E37" s="129">
        <f t="shared" si="9"/>
        <v>0</v>
      </c>
      <c r="F37" s="129">
        <f>+F7+F12+F17+F22+F27+F32</f>
        <v>0</v>
      </c>
      <c r="G37" s="129">
        <f t="shared" ref="G37:I37" si="13">+G7+G12+G17+G22+G27+G32</f>
        <v>0</v>
      </c>
      <c r="H37" s="129">
        <f t="shared" si="13"/>
        <v>0</v>
      </c>
      <c r="I37" s="129">
        <f t="shared" si="13"/>
        <v>0</v>
      </c>
      <c r="J37" s="129">
        <f>+J7+J12+J17+J22+J27+J32</f>
        <v>0</v>
      </c>
      <c r="K37" s="127">
        <f t="shared" si="0"/>
        <v>0</v>
      </c>
      <c r="L37" s="236">
        <f t="shared" si="1"/>
        <v>0</v>
      </c>
    </row>
    <row r="38" spans="1:12" ht="16.5" thickBot="1" x14ac:dyDescent="0.3">
      <c r="A38" s="740" t="s">
        <v>65</v>
      </c>
      <c r="B38" s="741"/>
      <c r="C38" s="189">
        <f t="shared" si="9"/>
        <v>0</v>
      </c>
      <c r="D38" s="189">
        <f t="shared" si="9"/>
        <v>0</v>
      </c>
      <c r="E38" s="189">
        <f t="shared" si="9"/>
        <v>0</v>
      </c>
      <c r="F38" s="189">
        <f t="shared" si="9"/>
        <v>0</v>
      </c>
      <c r="G38" s="189">
        <f t="shared" ref="G38:J38" si="14">+G8+G13+G18+G23+G28+G33</f>
        <v>0</v>
      </c>
      <c r="H38" s="189">
        <f t="shared" si="14"/>
        <v>0</v>
      </c>
      <c r="I38" s="189">
        <f t="shared" si="14"/>
        <v>0</v>
      </c>
      <c r="J38" s="189">
        <f t="shared" si="14"/>
        <v>0</v>
      </c>
      <c r="K38" s="240">
        <f t="shared" si="0"/>
        <v>0</v>
      </c>
      <c r="L38" s="190">
        <f t="shared" si="1"/>
        <v>0</v>
      </c>
    </row>
    <row r="39" spans="1:12" x14ac:dyDescent="0.25">
      <c r="A39" s="16"/>
    </row>
    <row r="40" spans="1:12" x14ac:dyDescent="0.25">
      <c r="A40" t="s">
        <v>52</v>
      </c>
    </row>
  </sheetData>
  <mergeCells count="13">
    <mergeCell ref="A1:L1"/>
    <mergeCell ref="C2:F2"/>
    <mergeCell ref="G2:J2"/>
    <mergeCell ref="K2:L2"/>
    <mergeCell ref="A2:A3"/>
    <mergeCell ref="B2:B3"/>
    <mergeCell ref="A38:B38"/>
    <mergeCell ref="A8:B8"/>
    <mergeCell ref="A13:B13"/>
    <mergeCell ref="A18:B18"/>
    <mergeCell ref="A23:B23"/>
    <mergeCell ref="A28:B28"/>
    <mergeCell ref="A33:B33"/>
  </mergeCells>
  <phoneticPr fontId="2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94"/>
  <sheetViews>
    <sheetView view="pageBreakPreview" zoomScaleNormal="100" zoomScaleSheetLayoutView="100" workbookViewId="0">
      <selection activeCell="O6" sqref="O6"/>
    </sheetView>
  </sheetViews>
  <sheetFormatPr defaultRowHeight="15.75" x14ac:dyDescent="0.25"/>
  <cols>
    <col min="1" max="1" width="27.625" customWidth="1"/>
    <col min="2" max="3" width="10.625" customWidth="1"/>
    <col min="4" max="4" width="9.5" customWidth="1"/>
    <col min="5" max="6" width="9.625" customWidth="1"/>
    <col min="7" max="10" width="11.125" customWidth="1"/>
  </cols>
  <sheetData>
    <row r="1" spans="1:11" ht="46.5" customHeight="1" x14ac:dyDescent="0.3">
      <c r="A1" s="760" t="s">
        <v>253</v>
      </c>
      <c r="B1" s="760"/>
      <c r="C1" s="760"/>
      <c r="D1" s="760"/>
      <c r="E1" s="760"/>
      <c r="F1" s="760"/>
      <c r="G1" s="760"/>
      <c r="H1" s="760"/>
      <c r="I1" s="760"/>
      <c r="J1" s="760"/>
    </row>
    <row r="2" spans="1:11" ht="16.5" thickBot="1" x14ac:dyDescent="0.3">
      <c r="A2" s="757" t="s">
        <v>30</v>
      </c>
      <c r="B2" s="757"/>
      <c r="C2" s="757"/>
      <c r="D2" s="757"/>
      <c r="E2" s="757"/>
      <c r="F2" s="757"/>
      <c r="G2" s="757"/>
      <c r="H2" s="757"/>
      <c r="I2" s="757"/>
      <c r="J2" s="757"/>
      <c r="K2" s="15"/>
    </row>
    <row r="3" spans="1:11" ht="30.75" thickBot="1" x14ac:dyDescent="0.3">
      <c r="A3" s="73" t="s">
        <v>66</v>
      </c>
      <c r="B3" s="79" t="s">
        <v>67</v>
      </c>
      <c r="C3" s="79" t="s">
        <v>68</v>
      </c>
      <c r="D3" s="80" t="s">
        <v>69</v>
      </c>
      <c r="E3" s="80" t="s">
        <v>70</v>
      </c>
      <c r="F3" s="80" t="s">
        <v>71</v>
      </c>
      <c r="G3" s="81" t="s">
        <v>72</v>
      </c>
      <c r="H3" s="81" t="s">
        <v>73</v>
      </c>
      <c r="I3" s="81" t="s">
        <v>74</v>
      </c>
      <c r="J3" s="82" t="s">
        <v>75</v>
      </c>
    </row>
    <row r="4" spans="1:11" x14ac:dyDescent="0.25">
      <c r="A4" s="30"/>
      <c r="B4" s="78"/>
      <c r="C4" s="78"/>
      <c r="D4" s="78"/>
      <c r="E4" s="78"/>
      <c r="F4" s="78"/>
      <c r="G4" s="123">
        <f>IFERROR(C4/B4,0)</f>
        <v>0</v>
      </c>
      <c r="H4" s="123">
        <f>IFERROR(E4/D4,0)</f>
        <v>0</v>
      </c>
      <c r="I4" s="123">
        <f>IFERROR(F4/E4,0)</f>
        <v>0</v>
      </c>
      <c r="J4" s="123">
        <f>IFERROR(F4/B4,0)</f>
        <v>0</v>
      </c>
    </row>
    <row r="5" spans="1:11" x14ac:dyDescent="0.25">
      <c r="A5" s="27"/>
      <c r="B5" s="28"/>
      <c r="C5" s="28"/>
      <c r="D5" s="28"/>
      <c r="E5" s="28"/>
      <c r="F5" s="28"/>
      <c r="G5" s="124">
        <f>IFERROR(C5/B5,0)</f>
        <v>0</v>
      </c>
      <c r="H5" s="124">
        <f t="shared" ref="H5:H27" si="0">IFERROR(E5/D5,0)</f>
        <v>0</v>
      </c>
      <c r="I5" s="124">
        <f t="shared" ref="I5:I27" si="1">IFERROR(F5/E5,0)</f>
        <v>0</v>
      </c>
      <c r="J5" s="124">
        <f t="shared" ref="J5:J27" si="2">IFERROR(F5/B5,0)</f>
        <v>0</v>
      </c>
    </row>
    <row r="6" spans="1:11" x14ac:dyDescent="0.25">
      <c r="A6" s="27"/>
      <c r="B6" s="28"/>
      <c r="C6" s="28"/>
      <c r="D6" s="28"/>
      <c r="E6" s="28"/>
      <c r="F6" s="28"/>
      <c r="G6" s="124">
        <f t="shared" ref="G6:G31" si="3">IFERROR(C6/B6,0)</f>
        <v>0</v>
      </c>
      <c r="H6" s="124">
        <f t="shared" si="0"/>
        <v>0</v>
      </c>
      <c r="I6" s="124">
        <f t="shared" si="1"/>
        <v>0</v>
      </c>
      <c r="J6" s="124">
        <f t="shared" si="2"/>
        <v>0</v>
      </c>
    </row>
    <row r="7" spans="1:11" x14ac:dyDescent="0.25">
      <c r="A7" s="27"/>
      <c r="B7" s="28"/>
      <c r="C7" s="28"/>
      <c r="D7" s="28"/>
      <c r="E7" s="28"/>
      <c r="F7" s="28"/>
      <c r="G7" s="124">
        <f t="shared" si="3"/>
        <v>0</v>
      </c>
      <c r="H7" s="124">
        <f t="shared" si="0"/>
        <v>0</v>
      </c>
      <c r="I7" s="124">
        <f t="shared" si="1"/>
        <v>0</v>
      </c>
      <c r="J7" s="124">
        <f t="shared" si="2"/>
        <v>0</v>
      </c>
    </row>
    <row r="8" spans="1:11" x14ac:dyDescent="0.25">
      <c r="A8" s="27"/>
      <c r="B8" s="28"/>
      <c r="C8" s="28"/>
      <c r="D8" s="28"/>
      <c r="E8" s="28"/>
      <c r="F8" s="28"/>
      <c r="G8" s="124">
        <f t="shared" si="3"/>
        <v>0</v>
      </c>
      <c r="H8" s="124">
        <f t="shared" si="0"/>
        <v>0</v>
      </c>
      <c r="I8" s="124">
        <f t="shared" si="1"/>
        <v>0</v>
      </c>
      <c r="J8" s="124">
        <f t="shared" si="2"/>
        <v>0</v>
      </c>
    </row>
    <row r="9" spans="1:11" x14ac:dyDescent="0.25">
      <c r="A9" s="27"/>
      <c r="B9" s="28"/>
      <c r="C9" s="28"/>
      <c r="D9" s="28"/>
      <c r="E9" s="28"/>
      <c r="F9" s="28"/>
      <c r="G9" s="124">
        <f t="shared" si="3"/>
        <v>0</v>
      </c>
      <c r="H9" s="124">
        <f t="shared" si="0"/>
        <v>0</v>
      </c>
      <c r="I9" s="124">
        <f t="shared" si="1"/>
        <v>0</v>
      </c>
      <c r="J9" s="124">
        <f t="shared" si="2"/>
        <v>0</v>
      </c>
    </row>
    <row r="10" spans="1:11" x14ac:dyDescent="0.25">
      <c r="A10" s="27"/>
      <c r="B10" s="28"/>
      <c r="C10" s="28"/>
      <c r="D10" s="28"/>
      <c r="E10" s="28"/>
      <c r="F10" s="28"/>
      <c r="G10" s="124">
        <f t="shared" si="3"/>
        <v>0</v>
      </c>
      <c r="H10" s="124">
        <f t="shared" si="0"/>
        <v>0</v>
      </c>
      <c r="I10" s="124">
        <f t="shared" si="1"/>
        <v>0</v>
      </c>
      <c r="J10" s="124">
        <f t="shared" si="2"/>
        <v>0</v>
      </c>
    </row>
    <row r="11" spans="1:11" x14ac:dyDescent="0.25">
      <c r="A11" s="27"/>
      <c r="B11" s="28"/>
      <c r="C11" s="28"/>
      <c r="D11" s="28"/>
      <c r="E11" s="28"/>
      <c r="F11" s="28"/>
      <c r="G11" s="124">
        <f t="shared" si="3"/>
        <v>0</v>
      </c>
      <c r="H11" s="124">
        <f t="shared" si="0"/>
        <v>0</v>
      </c>
      <c r="I11" s="124">
        <f t="shared" si="1"/>
        <v>0</v>
      </c>
      <c r="J11" s="124">
        <f t="shared" si="2"/>
        <v>0</v>
      </c>
    </row>
    <row r="12" spans="1:11" x14ac:dyDescent="0.25">
      <c r="A12" s="27"/>
      <c r="B12" s="29"/>
      <c r="C12" s="29"/>
      <c r="D12" s="29"/>
      <c r="E12" s="29"/>
      <c r="F12" s="29"/>
      <c r="G12" s="124">
        <f t="shared" si="3"/>
        <v>0</v>
      </c>
      <c r="H12" s="124">
        <f t="shared" si="0"/>
        <v>0</v>
      </c>
      <c r="I12" s="124">
        <f t="shared" si="1"/>
        <v>0</v>
      </c>
      <c r="J12" s="124">
        <f t="shared" si="2"/>
        <v>0</v>
      </c>
    </row>
    <row r="13" spans="1:11" x14ac:dyDescent="0.25">
      <c r="A13" s="27"/>
      <c r="B13" s="30"/>
      <c r="C13" s="30"/>
      <c r="D13" s="29"/>
      <c r="E13" s="29"/>
      <c r="F13" s="29"/>
      <c r="G13" s="124">
        <f t="shared" si="3"/>
        <v>0</v>
      </c>
      <c r="H13" s="124">
        <f t="shared" si="0"/>
        <v>0</v>
      </c>
      <c r="I13" s="124">
        <f t="shared" si="1"/>
        <v>0</v>
      </c>
      <c r="J13" s="124">
        <f t="shared" si="2"/>
        <v>0</v>
      </c>
    </row>
    <row r="14" spans="1:11" x14ac:dyDescent="0.25">
      <c r="A14" s="27"/>
      <c r="B14" s="28"/>
      <c r="C14" s="28"/>
      <c r="D14" s="28"/>
      <c r="E14" s="28"/>
      <c r="F14" s="28"/>
      <c r="G14" s="124">
        <f t="shared" si="3"/>
        <v>0</v>
      </c>
      <c r="H14" s="124">
        <f t="shared" si="0"/>
        <v>0</v>
      </c>
      <c r="I14" s="124">
        <f t="shared" si="1"/>
        <v>0</v>
      </c>
      <c r="J14" s="124">
        <f t="shared" si="2"/>
        <v>0</v>
      </c>
    </row>
    <row r="15" spans="1:11" x14ac:dyDescent="0.25">
      <c r="A15" s="27"/>
      <c r="B15" s="28"/>
      <c r="C15" s="28"/>
      <c r="D15" s="28"/>
      <c r="E15" s="28"/>
      <c r="F15" s="28"/>
      <c r="G15" s="124">
        <f t="shared" si="3"/>
        <v>0</v>
      </c>
      <c r="H15" s="124">
        <f t="shared" si="0"/>
        <v>0</v>
      </c>
      <c r="I15" s="124">
        <f t="shared" si="1"/>
        <v>0</v>
      </c>
      <c r="J15" s="124">
        <f t="shared" si="2"/>
        <v>0</v>
      </c>
    </row>
    <row r="16" spans="1:11" x14ac:dyDescent="0.25">
      <c r="A16" s="27"/>
      <c r="B16" s="28"/>
      <c r="C16" s="28"/>
      <c r="D16" s="28"/>
      <c r="E16" s="28"/>
      <c r="F16" s="28"/>
      <c r="G16" s="124">
        <f t="shared" si="3"/>
        <v>0</v>
      </c>
      <c r="H16" s="124">
        <f t="shared" si="0"/>
        <v>0</v>
      </c>
      <c r="I16" s="124">
        <f t="shared" si="1"/>
        <v>0</v>
      </c>
      <c r="J16" s="124">
        <f t="shared" si="2"/>
        <v>0</v>
      </c>
    </row>
    <row r="17" spans="1:10" x14ac:dyDescent="0.25">
      <c r="A17" s="27"/>
      <c r="B17" s="28"/>
      <c r="C17" s="28"/>
      <c r="D17" s="28"/>
      <c r="E17" s="28"/>
      <c r="F17" s="28"/>
      <c r="G17" s="124">
        <f t="shared" si="3"/>
        <v>0</v>
      </c>
      <c r="H17" s="124">
        <f t="shared" si="0"/>
        <v>0</v>
      </c>
      <c r="I17" s="124">
        <f t="shared" si="1"/>
        <v>0</v>
      </c>
      <c r="J17" s="124">
        <f t="shared" si="2"/>
        <v>0</v>
      </c>
    </row>
    <row r="18" spans="1:10" x14ac:dyDescent="0.25">
      <c r="A18" s="27"/>
      <c r="B18" s="28"/>
      <c r="C18" s="28"/>
      <c r="D18" s="28"/>
      <c r="E18" s="28"/>
      <c r="F18" s="28"/>
      <c r="G18" s="124">
        <f t="shared" si="3"/>
        <v>0</v>
      </c>
      <c r="H18" s="124">
        <f t="shared" si="0"/>
        <v>0</v>
      </c>
      <c r="I18" s="124">
        <f t="shared" si="1"/>
        <v>0</v>
      </c>
      <c r="J18" s="124">
        <f t="shared" si="2"/>
        <v>0</v>
      </c>
    </row>
    <row r="19" spans="1:10" x14ac:dyDescent="0.25">
      <c r="A19" s="27"/>
      <c r="B19" s="28"/>
      <c r="C19" s="28"/>
      <c r="D19" s="28"/>
      <c r="E19" s="28"/>
      <c r="F19" s="28"/>
      <c r="G19" s="124">
        <f t="shared" si="3"/>
        <v>0</v>
      </c>
      <c r="H19" s="124">
        <f t="shared" si="0"/>
        <v>0</v>
      </c>
      <c r="I19" s="124">
        <f t="shared" si="1"/>
        <v>0</v>
      </c>
      <c r="J19" s="124">
        <f t="shared" si="2"/>
        <v>0</v>
      </c>
    </row>
    <row r="20" spans="1:10" x14ac:dyDescent="0.25">
      <c r="A20" s="27"/>
      <c r="B20" s="28"/>
      <c r="C20" s="28"/>
      <c r="D20" s="28"/>
      <c r="E20" s="28"/>
      <c r="F20" s="28"/>
      <c r="G20" s="124">
        <f t="shared" si="3"/>
        <v>0</v>
      </c>
      <c r="H20" s="124">
        <f t="shared" si="0"/>
        <v>0</v>
      </c>
      <c r="I20" s="124">
        <f t="shared" si="1"/>
        <v>0</v>
      </c>
      <c r="J20" s="124">
        <f t="shared" si="2"/>
        <v>0</v>
      </c>
    </row>
    <row r="21" spans="1:10" x14ac:dyDescent="0.25">
      <c r="A21" s="27"/>
      <c r="B21" s="28"/>
      <c r="C21" s="28"/>
      <c r="D21" s="28"/>
      <c r="E21" s="28"/>
      <c r="F21" s="28"/>
      <c r="G21" s="124">
        <f t="shared" si="3"/>
        <v>0</v>
      </c>
      <c r="H21" s="124">
        <f t="shared" si="0"/>
        <v>0</v>
      </c>
      <c r="I21" s="124">
        <f t="shared" si="1"/>
        <v>0</v>
      </c>
      <c r="J21" s="124">
        <f t="shared" si="2"/>
        <v>0</v>
      </c>
    </row>
    <row r="22" spans="1:10" x14ac:dyDescent="0.25">
      <c r="A22" s="27"/>
      <c r="B22" s="28"/>
      <c r="C22" s="28"/>
      <c r="D22" s="28"/>
      <c r="E22" s="28"/>
      <c r="F22" s="28"/>
      <c r="G22" s="124">
        <f t="shared" si="3"/>
        <v>0</v>
      </c>
      <c r="H22" s="124">
        <f t="shared" si="0"/>
        <v>0</v>
      </c>
      <c r="I22" s="124">
        <f t="shared" si="1"/>
        <v>0</v>
      </c>
      <c r="J22" s="124">
        <f t="shared" si="2"/>
        <v>0</v>
      </c>
    </row>
    <row r="23" spans="1:10" x14ac:dyDescent="0.25">
      <c r="A23" s="27"/>
      <c r="B23" s="28"/>
      <c r="C23" s="28"/>
      <c r="D23" s="28"/>
      <c r="E23" s="28"/>
      <c r="F23" s="28"/>
      <c r="G23" s="124">
        <f t="shared" si="3"/>
        <v>0</v>
      </c>
      <c r="H23" s="124">
        <f t="shared" si="0"/>
        <v>0</v>
      </c>
      <c r="I23" s="124">
        <f t="shared" si="1"/>
        <v>0</v>
      </c>
      <c r="J23" s="124">
        <f t="shared" si="2"/>
        <v>0</v>
      </c>
    </row>
    <row r="24" spans="1:10" x14ac:dyDescent="0.25">
      <c r="A24" s="27"/>
      <c r="B24" s="28"/>
      <c r="C24" s="28"/>
      <c r="D24" s="28"/>
      <c r="E24" s="28"/>
      <c r="F24" s="28"/>
      <c r="G24" s="124">
        <f t="shared" si="3"/>
        <v>0</v>
      </c>
      <c r="H24" s="124">
        <f t="shared" si="0"/>
        <v>0</v>
      </c>
      <c r="I24" s="124">
        <f t="shared" si="1"/>
        <v>0</v>
      </c>
      <c r="J24" s="124">
        <f t="shared" si="2"/>
        <v>0</v>
      </c>
    </row>
    <row r="25" spans="1:10" x14ac:dyDescent="0.25">
      <c r="A25" s="27"/>
      <c r="B25" s="28"/>
      <c r="C25" s="28"/>
      <c r="D25" s="28"/>
      <c r="E25" s="28"/>
      <c r="F25" s="28"/>
      <c r="G25" s="124">
        <f t="shared" si="3"/>
        <v>0</v>
      </c>
      <c r="H25" s="124">
        <f t="shared" si="0"/>
        <v>0</v>
      </c>
      <c r="I25" s="124">
        <f t="shared" si="1"/>
        <v>0</v>
      </c>
      <c r="J25" s="124">
        <f t="shared" si="2"/>
        <v>0</v>
      </c>
    </row>
    <row r="26" spans="1:10" x14ac:dyDescent="0.25">
      <c r="A26" s="27"/>
      <c r="B26" s="28"/>
      <c r="C26" s="28"/>
      <c r="D26" s="28"/>
      <c r="E26" s="28"/>
      <c r="F26" s="28"/>
      <c r="G26" s="124">
        <f t="shared" si="3"/>
        <v>0</v>
      </c>
      <c r="H26" s="124">
        <f t="shared" si="0"/>
        <v>0</v>
      </c>
      <c r="I26" s="124">
        <f t="shared" si="1"/>
        <v>0</v>
      </c>
      <c r="J26" s="124">
        <f t="shared" si="2"/>
        <v>0</v>
      </c>
    </row>
    <row r="27" spans="1:10" x14ac:dyDescent="0.25">
      <c r="A27" s="27"/>
      <c r="B27" s="28"/>
      <c r="C27" s="28"/>
      <c r="D27" s="28"/>
      <c r="E27" s="28"/>
      <c r="F27" s="28"/>
      <c r="G27" s="124">
        <f t="shared" si="3"/>
        <v>0</v>
      </c>
      <c r="H27" s="124">
        <f t="shared" si="0"/>
        <v>0</v>
      </c>
      <c r="I27" s="124">
        <f t="shared" si="1"/>
        <v>0</v>
      </c>
      <c r="J27" s="124">
        <f t="shared" si="2"/>
        <v>0</v>
      </c>
    </row>
    <row r="28" spans="1:10" x14ac:dyDescent="0.25">
      <c r="A28" s="27"/>
      <c r="B28" s="28"/>
      <c r="C28" s="28"/>
      <c r="D28" s="28"/>
      <c r="E28" s="28"/>
      <c r="F28" s="28"/>
      <c r="G28" s="124">
        <f t="shared" si="3"/>
        <v>0</v>
      </c>
      <c r="H28" s="124">
        <f t="shared" ref="H28:I31" si="4">IFERROR(E28/D28,0)</f>
        <v>0</v>
      </c>
      <c r="I28" s="124">
        <f t="shared" si="4"/>
        <v>0</v>
      </c>
      <c r="J28" s="124">
        <f>IFERROR(F28/B28,0)</f>
        <v>0</v>
      </c>
    </row>
    <row r="29" spans="1:10" x14ac:dyDescent="0.25">
      <c r="A29" s="27"/>
      <c r="B29" s="28"/>
      <c r="C29" s="28"/>
      <c r="D29" s="28"/>
      <c r="E29" s="28"/>
      <c r="F29" s="28"/>
      <c r="G29" s="124">
        <f t="shared" si="3"/>
        <v>0</v>
      </c>
      <c r="H29" s="124">
        <f t="shared" si="4"/>
        <v>0</v>
      </c>
      <c r="I29" s="124">
        <f t="shared" si="4"/>
        <v>0</v>
      </c>
      <c r="J29" s="124">
        <f>IFERROR(F29/B29,0)</f>
        <v>0</v>
      </c>
    </row>
    <row r="30" spans="1:10" x14ac:dyDescent="0.25">
      <c r="A30" s="30"/>
      <c r="B30" s="29"/>
      <c r="C30" s="29"/>
      <c r="D30" s="29"/>
      <c r="E30" s="29"/>
      <c r="F30" s="29"/>
      <c r="G30" s="124">
        <f t="shared" si="3"/>
        <v>0</v>
      </c>
      <c r="H30" s="124">
        <f t="shared" si="4"/>
        <v>0</v>
      </c>
      <c r="I30" s="124">
        <f t="shared" si="4"/>
        <v>0</v>
      </c>
      <c r="J30" s="124">
        <f>IFERROR(F30/B30,0)</f>
        <v>0</v>
      </c>
    </row>
    <row r="31" spans="1:10" x14ac:dyDescent="0.25">
      <c r="A31" s="122" t="s">
        <v>32</v>
      </c>
      <c r="B31" s="47">
        <f>+SUM(B4:B30)</f>
        <v>0</v>
      </c>
      <c r="C31" s="47">
        <f>+SUM(C4:C30)</f>
        <v>0</v>
      </c>
      <c r="D31" s="47">
        <f>+SUM(D4:D30)</f>
        <v>0</v>
      </c>
      <c r="E31" s="47">
        <f>+SUM(E4:E30)</f>
        <v>0</v>
      </c>
      <c r="F31" s="47">
        <f>+SUM(F4:F30)</f>
        <v>0</v>
      </c>
      <c r="G31" s="124">
        <f t="shared" si="3"/>
        <v>0</v>
      </c>
      <c r="H31" s="124">
        <f t="shared" si="4"/>
        <v>0</v>
      </c>
      <c r="I31" s="124">
        <f t="shared" si="4"/>
        <v>0</v>
      </c>
      <c r="J31" s="124">
        <f>IFERROR(F31/B31,0)</f>
        <v>0</v>
      </c>
    </row>
    <row r="32" spans="1:10" x14ac:dyDescent="0.25">
      <c r="A32" s="31"/>
      <c r="B32" s="32"/>
      <c r="C32" s="32"/>
      <c r="D32" s="32"/>
      <c r="E32" s="32"/>
      <c r="F32" s="32"/>
      <c r="G32" s="32"/>
      <c r="H32" s="32"/>
      <c r="J32" s="32"/>
    </row>
    <row r="33" spans="1:10" ht="16.5" thickBot="1" x14ac:dyDescent="0.3">
      <c r="A33" s="758" t="s">
        <v>31</v>
      </c>
      <c r="B33" s="759"/>
      <c r="C33" s="759"/>
      <c r="D33" s="759"/>
      <c r="E33" s="759"/>
      <c r="F33" s="759"/>
      <c r="G33" s="759"/>
      <c r="H33" s="759"/>
      <c r="I33" s="759"/>
      <c r="J33" s="759"/>
    </row>
    <row r="34" spans="1:10" ht="32.25" thickBot="1" x14ac:dyDescent="0.3">
      <c r="A34" s="73" t="s">
        <v>66</v>
      </c>
      <c r="B34" s="74" t="s">
        <v>67</v>
      </c>
      <c r="C34" s="74" t="s">
        <v>68</v>
      </c>
      <c r="D34" s="75" t="s">
        <v>69</v>
      </c>
      <c r="E34" s="75" t="s">
        <v>70</v>
      </c>
      <c r="F34" s="75" t="s">
        <v>71</v>
      </c>
      <c r="G34" s="76" t="s">
        <v>72</v>
      </c>
      <c r="H34" s="76" t="s">
        <v>73</v>
      </c>
      <c r="I34" s="76" t="s">
        <v>74</v>
      </c>
      <c r="J34" s="77" t="s">
        <v>75</v>
      </c>
    </row>
    <row r="35" spans="1:10" x14ac:dyDescent="0.25">
      <c r="A35" s="71"/>
      <c r="B35" s="72"/>
      <c r="C35" s="72"/>
      <c r="D35" s="72"/>
      <c r="E35" s="72"/>
      <c r="F35" s="72"/>
      <c r="G35" s="123">
        <f>IFERROR(C35/B35,0)</f>
        <v>0</v>
      </c>
      <c r="H35" s="123">
        <f>IFERROR(E35/D35,0)</f>
        <v>0</v>
      </c>
      <c r="I35" s="123">
        <f>IFERROR(F35/E35,0)</f>
        <v>0</v>
      </c>
      <c r="J35" s="123">
        <f>IFERROR(F35/B35,0)</f>
        <v>0</v>
      </c>
    </row>
    <row r="36" spans="1:10" x14ac:dyDescent="0.25">
      <c r="A36" s="18"/>
      <c r="B36" s="2"/>
      <c r="C36" s="2"/>
      <c r="D36" s="2"/>
      <c r="E36" s="2"/>
      <c r="F36" s="2"/>
      <c r="G36" s="124">
        <f t="shared" ref="G36:G50" si="5">IFERROR(C36/B36,0)</f>
        <v>0</v>
      </c>
      <c r="H36" s="124">
        <f t="shared" ref="H36:H50" si="6">IFERROR(E36/D36,0)</f>
        <v>0</v>
      </c>
      <c r="I36" s="124">
        <f t="shared" ref="I36:I50" si="7">IFERROR(F36/E36,0)</f>
        <v>0</v>
      </c>
      <c r="J36" s="124">
        <f t="shared" ref="J36:J50" si="8">IFERROR(F36/B36,0)</f>
        <v>0</v>
      </c>
    </row>
    <row r="37" spans="1:10" x14ac:dyDescent="0.25">
      <c r="A37" s="18"/>
      <c r="B37" s="2"/>
      <c r="C37" s="2"/>
      <c r="D37" s="2"/>
      <c r="E37" s="2"/>
      <c r="F37" s="2"/>
      <c r="G37" s="124">
        <f t="shared" si="5"/>
        <v>0</v>
      </c>
      <c r="H37" s="124">
        <f t="shared" si="6"/>
        <v>0</v>
      </c>
      <c r="I37" s="124">
        <f t="shared" si="7"/>
        <v>0</v>
      </c>
      <c r="J37" s="124">
        <f t="shared" si="8"/>
        <v>0</v>
      </c>
    </row>
    <row r="38" spans="1:10" x14ac:dyDescent="0.25">
      <c r="A38" s="18"/>
      <c r="B38" s="2"/>
      <c r="C38" s="2"/>
      <c r="D38" s="2"/>
      <c r="E38" s="2"/>
      <c r="F38" s="2"/>
      <c r="G38" s="124">
        <f t="shared" si="5"/>
        <v>0</v>
      </c>
      <c r="H38" s="124">
        <f t="shared" si="6"/>
        <v>0</v>
      </c>
      <c r="I38" s="124">
        <f t="shared" si="7"/>
        <v>0</v>
      </c>
      <c r="J38" s="124">
        <f t="shared" si="8"/>
        <v>0</v>
      </c>
    </row>
    <row r="39" spans="1:10" x14ac:dyDescent="0.25">
      <c r="A39" s="18"/>
      <c r="B39" s="2"/>
      <c r="C39" s="2"/>
      <c r="D39" s="2"/>
      <c r="E39" s="2"/>
      <c r="F39" s="2"/>
      <c r="G39" s="124">
        <f t="shared" si="5"/>
        <v>0</v>
      </c>
      <c r="H39" s="124">
        <f t="shared" si="6"/>
        <v>0</v>
      </c>
      <c r="I39" s="124">
        <f t="shared" si="7"/>
        <v>0</v>
      </c>
      <c r="J39" s="124">
        <f t="shared" si="8"/>
        <v>0</v>
      </c>
    </row>
    <row r="40" spans="1:10" ht="19.5" customHeight="1" x14ac:dyDescent="0.25">
      <c r="A40" s="18"/>
      <c r="B40" s="2"/>
      <c r="C40" s="2"/>
      <c r="D40" s="2"/>
      <c r="E40" s="2"/>
      <c r="F40" s="2"/>
      <c r="G40" s="124">
        <f t="shared" si="5"/>
        <v>0</v>
      </c>
      <c r="H40" s="124">
        <f t="shared" si="6"/>
        <v>0</v>
      </c>
      <c r="I40" s="124">
        <f t="shared" si="7"/>
        <v>0</v>
      </c>
      <c r="J40" s="124">
        <f t="shared" si="8"/>
        <v>0</v>
      </c>
    </row>
    <row r="41" spans="1:10" ht="18" customHeight="1" x14ac:dyDescent="0.25">
      <c r="A41" s="18"/>
      <c r="B41" s="2"/>
      <c r="C41" s="2"/>
      <c r="D41" s="2"/>
      <c r="E41" s="2"/>
      <c r="F41" s="2"/>
      <c r="G41" s="124">
        <f t="shared" si="5"/>
        <v>0</v>
      </c>
      <c r="H41" s="124">
        <f t="shared" si="6"/>
        <v>0</v>
      </c>
      <c r="I41" s="124">
        <f t="shared" si="7"/>
        <v>0</v>
      </c>
      <c r="J41" s="124">
        <f t="shared" si="8"/>
        <v>0</v>
      </c>
    </row>
    <row r="42" spans="1:10" ht="17.25" customHeight="1" x14ac:dyDescent="0.25">
      <c r="A42" s="18"/>
      <c r="B42" s="2"/>
      <c r="C42" s="2"/>
      <c r="D42" s="2"/>
      <c r="E42" s="2"/>
      <c r="F42" s="2"/>
      <c r="G42" s="124">
        <f t="shared" si="5"/>
        <v>0</v>
      </c>
      <c r="H42" s="124">
        <f t="shared" si="6"/>
        <v>0</v>
      </c>
      <c r="I42" s="124">
        <f t="shared" si="7"/>
        <v>0</v>
      </c>
      <c r="J42" s="124">
        <f t="shared" si="8"/>
        <v>0</v>
      </c>
    </row>
    <row r="43" spans="1:10" ht="17.25" customHeight="1" x14ac:dyDescent="0.25">
      <c r="A43" s="18"/>
      <c r="B43" s="50"/>
      <c r="C43" s="50"/>
      <c r="D43" s="50"/>
      <c r="E43" s="50"/>
      <c r="F43" s="50"/>
      <c r="G43" s="124">
        <f t="shared" si="5"/>
        <v>0</v>
      </c>
      <c r="H43" s="124">
        <f t="shared" si="6"/>
        <v>0</v>
      </c>
      <c r="I43" s="124">
        <f t="shared" si="7"/>
        <v>0</v>
      </c>
      <c r="J43" s="124">
        <f t="shared" si="8"/>
        <v>0</v>
      </c>
    </row>
    <row r="44" spans="1:10" x14ac:dyDescent="0.25">
      <c r="A44" s="18"/>
      <c r="B44" s="38"/>
      <c r="C44" s="38"/>
      <c r="D44" s="50"/>
      <c r="E44" s="50"/>
      <c r="F44" s="50"/>
      <c r="G44" s="124">
        <f t="shared" si="5"/>
        <v>0</v>
      </c>
      <c r="H44" s="124">
        <f t="shared" si="6"/>
        <v>0</v>
      </c>
      <c r="I44" s="124">
        <f t="shared" si="7"/>
        <v>0</v>
      </c>
      <c r="J44" s="124">
        <f t="shared" si="8"/>
        <v>0</v>
      </c>
    </row>
    <row r="45" spans="1:10" x14ac:dyDescent="0.25">
      <c r="A45" s="18"/>
      <c r="B45" s="2"/>
      <c r="C45" s="2"/>
      <c r="D45" s="2"/>
      <c r="E45" s="2"/>
      <c r="F45" s="2"/>
      <c r="G45" s="124">
        <f t="shared" si="5"/>
        <v>0</v>
      </c>
      <c r="H45" s="124">
        <f t="shared" si="6"/>
        <v>0</v>
      </c>
      <c r="I45" s="124">
        <f t="shared" si="7"/>
        <v>0</v>
      </c>
      <c r="J45" s="124">
        <f t="shared" si="8"/>
        <v>0</v>
      </c>
    </row>
    <row r="46" spans="1:10" x14ac:dyDescent="0.25">
      <c r="A46" s="18"/>
      <c r="B46" s="2"/>
      <c r="C46" s="2"/>
      <c r="D46" s="2"/>
      <c r="E46" s="2"/>
      <c r="F46" s="2"/>
      <c r="G46" s="124">
        <f t="shared" si="5"/>
        <v>0</v>
      </c>
      <c r="H46" s="124">
        <f t="shared" si="6"/>
        <v>0</v>
      </c>
      <c r="I46" s="124">
        <f t="shared" si="7"/>
        <v>0</v>
      </c>
      <c r="J46" s="124">
        <f t="shared" si="8"/>
        <v>0</v>
      </c>
    </row>
    <row r="47" spans="1:10" x14ac:dyDescent="0.25">
      <c r="A47" s="18"/>
      <c r="B47" s="2"/>
      <c r="C47" s="2"/>
      <c r="D47" s="2"/>
      <c r="E47" s="2"/>
      <c r="F47" s="2"/>
      <c r="G47" s="124">
        <f t="shared" si="5"/>
        <v>0</v>
      </c>
      <c r="H47" s="124">
        <f t="shared" si="6"/>
        <v>0</v>
      </c>
      <c r="I47" s="124">
        <f t="shared" si="7"/>
        <v>0</v>
      </c>
      <c r="J47" s="124">
        <f t="shared" si="8"/>
        <v>0</v>
      </c>
    </row>
    <row r="48" spans="1:10" x14ac:dyDescent="0.25">
      <c r="A48" s="18"/>
      <c r="B48" s="2"/>
      <c r="C48" s="2"/>
      <c r="D48" s="2"/>
      <c r="E48" s="2"/>
      <c r="F48" s="2"/>
      <c r="G48" s="124">
        <f t="shared" si="5"/>
        <v>0</v>
      </c>
      <c r="H48" s="124">
        <f t="shared" si="6"/>
        <v>0</v>
      </c>
      <c r="I48" s="124">
        <f t="shared" si="7"/>
        <v>0</v>
      </c>
      <c r="J48" s="124">
        <f t="shared" si="8"/>
        <v>0</v>
      </c>
    </row>
    <row r="49" spans="1:10" ht="18.75" customHeight="1" x14ac:dyDescent="0.25">
      <c r="A49" s="18"/>
      <c r="B49" s="2"/>
      <c r="C49" s="2"/>
      <c r="D49" s="2"/>
      <c r="E49" s="2"/>
      <c r="F49" s="2"/>
      <c r="G49" s="124">
        <f t="shared" si="5"/>
        <v>0</v>
      </c>
      <c r="H49" s="124">
        <f t="shared" si="6"/>
        <v>0</v>
      </c>
      <c r="I49" s="124">
        <f t="shared" si="7"/>
        <v>0</v>
      </c>
      <c r="J49" s="124">
        <f t="shared" si="8"/>
        <v>0</v>
      </c>
    </row>
    <row r="50" spans="1:10" ht="17.25" customHeight="1" x14ac:dyDescent="0.25">
      <c r="A50" s="18"/>
      <c r="B50" s="2"/>
      <c r="C50" s="2"/>
      <c r="D50" s="2"/>
      <c r="E50" s="2"/>
      <c r="F50" s="2"/>
      <c r="G50" s="124">
        <f t="shared" si="5"/>
        <v>0</v>
      </c>
      <c r="H50" s="124">
        <f t="shared" si="6"/>
        <v>0</v>
      </c>
      <c r="I50" s="124">
        <f t="shared" si="7"/>
        <v>0</v>
      </c>
      <c r="J50" s="124">
        <f t="shared" si="8"/>
        <v>0</v>
      </c>
    </row>
    <row r="51" spans="1:10" ht="18" customHeight="1" x14ac:dyDescent="0.25">
      <c r="A51" s="18"/>
      <c r="B51" s="2"/>
      <c r="C51" s="2"/>
      <c r="D51" s="2"/>
      <c r="E51" s="2"/>
      <c r="F51" s="2"/>
      <c r="G51" s="124">
        <f>IFERROR(C51/B51,0)</f>
        <v>0</v>
      </c>
      <c r="H51" s="124">
        <f>IFERROR(E51/D51,0)</f>
        <v>0</v>
      </c>
      <c r="I51" s="124">
        <f>IFERROR(F51/E51,0)</f>
        <v>0</v>
      </c>
      <c r="J51" s="124">
        <f>IFERROR(F51/B51,0)</f>
        <v>0</v>
      </c>
    </row>
    <row r="52" spans="1:10" ht="16.5" customHeight="1" x14ac:dyDescent="0.25">
      <c r="A52" s="18"/>
      <c r="B52" s="2"/>
      <c r="C52" s="2"/>
      <c r="D52" s="2"/>
      <c r="E52" s="2"/>
      <c r="F52" s="2"/>
      <c r="G52" s="124">
        <f t="shared" ref="G52:G62" si="9">IFERROR(C52/B52,0)</f>
        <v>0</v>
      </c>
      <c r="H52" s="124">
        <f t="shared" ref="H52:H62" si="10">IFERROR(E52/D52,0)</f>
        <v>0</v>
      </c>
      <c r="I52" s="124">
        <f t="shared" ref="I52:I62" si="11">IFERROR(F52/E52,0)</f>
        <v>0</v>
      </c>
      <c r="J52" s="124">
        <f t="shared" ref="J52:J62" si="12">IFERROR(F52/B52,0)</f>
        <v>0</v>
      </c>
    </row>
    <row r="53" spans="1:10" x14ac:dyDescent="0.25">
      <c r="A53" s="18"/>
      <c r="B53" s="2"/>
      <c r="C53" s="2"/>
      <c r="D53" s="2"/>
      <c r="E53" s="2"/>
      <c r="F53" s="2"/>
      <c r="G53" s="124">
        <f t="shared" si="9"/>
        <v>0</v>
      </c>
      <c r="H53" s="124">
        <f t="shared" si="10"/>
        <v>0</v>
      </c>
      <c r="I53" s="124">
        <f t="shared" si="11"/>
        <v>0</v>
      </c>
      <c r="J53" s="124">
        <f t="shared" si="12"/>
        <v>0</v>
      </c>
    </row>
    <row r="54" spans="1:10" ht="19.5" customHeight="1" x14ac:dyDescent="0.25">
      <c r="A54" s="18"/>
      <c r="B54" s="2"/>
      <c r="C54" s="2"/>
      <c r="D54" s="2"/>
      <c r="E54" s="2"/>
      <c r="F54" s="2"/>
      <c r="G54" s="124">
        <f t="shared" si="9"/>
        <v>0</v>
      </c>
      <c r="H54" s="124">
        <f t="shared" si="10"/>
        <v>0</v>
      </c>
      <c r="I54" s="124">
        <f t="shared" si="11"/>
        <v>0</v>
      </c>
      <c r="J54" s="124">
        <f t="shared" si="12"/>
        <v>0</v>
      </c>
    </row>
    <row r="55" spans="1:10" ht="18.75" customHeight="1" x14ac:dyDescent="0.25">
      <c r="A55" s="18"/>
      <c r="B55" s="2"/>
      <c r="C55" s="2"/>
      <c r="D55" s="2"/>
      <c r="E55" s="2"/>
      <c r="F55" s="2"/>
      <c r="G55" s="124">
        <f t="shared" si="9"/>
        <v>0</v>
      </c>
      <c r="H55" s="124">
        <f t="shared" si="10"/>
        <v>0</v>
      </c>
      <c r="I55" s="124">
        <f t="shared" si="11"/>
        <v>0</v>
      </c>
      <c r="J55" s="124">
        <f t="shared" si="12"/>
        <v>0</v>
      </c>
    </row>
    <row r="56" spans="1:10" ht="17.25" customHeight="1" x14ac:dyDescent="0.25">
      <c r="A56" s="18"/>
      <c r="B56" s="2"/>
      <c r="C56" s="2"/>
      <c r="D56" s="2"/>
      <c r="E56" s="2"/>
      <c r="F56" s="2"/>
      <c r="G56" s="124">
        <f t="shared" si="9"/>
        <v>0</v>
      </c>
      <c r="H56" s="124">
        <f t="shared" si="10"/>
        <v>0</v>
      </c>
      <c r="I56" s="124">
        <f t="shared" si="11"/>
        <v>0</v>
      </c>
      <c r="J56" s="124">
        <f t="shared" si="12"/>
        <v>0</v>
      </c>
    </row>
    <row r="57" spans="1:10" ht="16.5" customHeight="1" x14ac:dyDescent="0.25">
      <c r="A57" s="18"/>
      <c r="B57" s="2"/>
      <c r="C57" s="2"/>
      <c r="D57" s="2"/>
      <c r="E57" s="2"/>
      <c r="F57" s="2"/>
      <c r="G57" s="124">
        <f t="shared" si="9"/>
        <v>0</v>
      </c>
      <c r="H57" s="124">
        <f t="shared" si="10"/>
        <v>0</v>
      </c>
      <c r="I57" s="124">
        <f t="shared" si="11"/>
        <v>0</v>
      </c>
      <c r="J57" s="124">
        <f t="shared" si="12"/>
        <v>0</v>
      </c>
    </row>
    <row r="58" spans="1:10" ht="17.25" customHeight="1" x14ac:dyDescent="0.25">
      <c r="A58" s="18"/>
      <c r="B58" s="2"/>
      <c r="C58" s="2"/>
      <c r="D58" s="2"/>
      <c r="E58" s="2"/>
      <c r="F58" s="2"/>
      <c r="G58" s="124">
        <f t="shared" si="9"/>
        <v>0</v>
      </c>
      <c r="H58" s="124">
        <f t="shared" si="10"/>
        <v>0</v>
      </c>
      <c r="I58" s="124">
        <f t="shared" si="11"/>
        <v>0</v>
      </c>
      <c r="J58" s="124">
        <f t="shared" si="12"/>
        <v>0</v>
      </c>
    </row>
    <row r="59" spans="1:10" x14ac:dyDescent="0.25">
      <c r="A59" s="18"/>
      <c r="B59" s="2"/>
      <c r="C59" s="2"/>
      <c r="D59" s="2"/>
      <c r="E59" s="2"/>
      <c r="F59" s="2"/>
      <c r="G59" s="124">
        <f t="shared" si="9"/>
        <v>0</v>
      </c>
      <c r="H59" s="124">
        <f t="shared" si="10"/>
        <v>0</v>
      </c>
      <c r="I59" s="124">
        <f t="shared" si="11"/>
        <v>0</v>
      </c>
      <c r="J59" s="124">
        <f t="shared" si="12"/>
        <v>0</v>
      </c>
    </row>
    <row r="60" spans="1:10" x14ac:dyDescent="0.25">
      <c r="A60" s="18"/>
      <c r="B60" s="2"/>
      <c r="C60" s="2"/>
      <c r="D60" s="2"/>
      <c r="E60" s="2"/>
      <c r="F60" s="2"/>
      <c r="G60" s="124">
        <f t="shared" si="9"/>
        <v>0</v>
      </c>
      <c r="H60" s="124">
        <f t="shared" si="10"/>
        <v>0</v>
      </c>
      <c r="I60" s="124">
        <f t="shared" si="11"/>
        <v>0</v>
      </c>
      <c r="J60" s="124">
        <f t="shared" si="12"/>
        <v>0</v>
      </c>
    </row>
    <row r="61" spans="1:10" x14ac:dyDescent="0.25">
      <c r="A61" s="38"/>
      <c r="B61" s="50"/>
      <c r="C61" s="50"/>
      <c r="D61" s="50"/>
      <c r="E61" s="50"/>
      <c r="F61" s="50"/>
      <c r="G61" s="124">
        <f t="shared" si="9"/>
        <v>0</v>
      </c>
      <c r="H61" s="124">
        <f t="shared" si="10"/>
        <v>0</v>
      </c>
      <c r="I61" s="124">
        <f t="shared" si="11"/>
        <v>0</v>
      </c>
      <c r="J61" s="124">
        <f t="shared" si="12"/>
        <v>0</v>
      </c>
    </row>
    <row r="62" spans="1:10" ht="17.25" customHeight="1" x14ac:dyDescent="0.25">
      <c r="A62" s="122" t="s">
        <v>32</v>
      </c>
      <c r="B62" s="47">
        <f>+SUM(B35:B61)</f>
        <v>0</v>
      </c>
      <c r="C62" s="47">
        <f>+SUM(C35:C61)</f>
        <v>0</v>
      </c>
      <c r="D62" s="47">
        <f>+SUM(D35:D61)</f>
        <v>0</v>
      </c>
      <c r="E62" s="47">
        <f>+SUM(E35:E61)</f>
        <v>0</v>
      </c>
      <c r="F62" s="47">
        <f>+SUM(F35:F61)</f>
        <v>0</v>
      </c>
      <c r="G62" s="124">
        <f t="shared" si="9"/>
        <v>0</v>
      </c>
      <c r="H62" s="124">
        <f t="shared" si="10"/>
        <v>0</v>
      </c>
      <c r="I62" s="124">
        <f t="shared" si="11"/>
        <v>0</v>
      </c>
      <c r="J62" s="124">
        <f t="shared" si="12"/>
        <v>0</v>
      </c>
    </row>
    <row r="64" spans="1:10" ht="16.5" thickBot="1" x14ac:dyDescent="0.3">
      <c r="A64" s="115" t="s">
        <v>76</v>
      </c>
      <c r="B64" s="6"/>
      <c r="C64" s="6"/>
      <c r="D64" s="6"/>
      <c r="E64" s="6"/>
    </row>
    <row r="65" spans="1:9" ht="63.75" thickBot="1" x14ac:dyDescent="0.3">
      <c r="A65" s="84" t="s">
        <v>66</v>
      </c>
      <c r="B65" s="85" t="s">
        <v>68</v>
      </c>
      <c r="C65" s="86" t="s">
        <v>69</v>
      </c>
      <c r="D65" s="86" t="s">
        <v>70</v>
      </c>
      <c r="E65" s="86" t="s">
        <v>71</v>
      </c>
      <c r="F65" s="87" t="s">
        <v>77</v>
      </c>
      <c r="G65" s="87" t="s">
        <v>78</v>
      </c>
      <c r="H65" s="87" t="s">
        <v>79</v>
      </c>
      <c r="I65" s="88" t="s">
        <v>80</v>
      </c>
    </row>
    <row r="66" spans="1:9" x14ac:dyDescent="0.25">
      <c r="A66" s="71"/>
      <c r="B66" s="72"/>
      <c r="C66" s="72"/>
      <c r="D66" s="72"/>
      <c r="E66" s="72"/>
      <c r="F66" s="125">
        <f>+IFERROR(B66/(C4+C35),0)*100</f>
        <v>0</v>
      </c>
      <c r="G66" s="125">
        <f>+IFERROR(C66/(D4+D35),0)*100</f>
        <v>0</v>
      </c>
      <c r="H66" s="125">
        <f>+IFERROR(D66/(E4+E35),0)*100</f>
        <v>0</v>
      </c>
      <c r="I66" s="125">
        <f>+IFERROR(E66/(F4+F35),0)*100</f>
        <v>0</v>
      </c>
    </row>
    <row r="67" spans="1:9" x14ac:dyDescent="0.25">
      <c r="A67" s="18"/>
      <c r="B67" s="2"/>
      <c r="C67" s="2"/>
      <c r="D67" s="2"/>
      <c r="E67" s="2"/>
      <c r="F67" s="126">
        <f t="shared" ref="F67:F76" si="13">+IFERROR(B67/(C5+C36),0)*100</f>
        <v>0</v>
      </c>
      <c r="G67" s="126">
        <f t="shared" ref="G67:G76" si="14">+IFERROR(C67/(D5+D36),0)*100</f>
        <v>0</v>
      </c>
      <c r="H67" s="126">
        <f t="shared" ref="H67:H77" si="15">+IFERROR(D67/(E5+E36),0)*100</f>
        <v>0</v>
      </c>
      <c r="I67" s="126">
        <f t="shared" ref="I67:I77" si="16">+IFERROR(E67/(F5+F36),0)*100</f>
        <v>0</v>
      </c>
    </row>
    <row r="68" spans="1:9" x14ac:dyDescent="0.25">
      <c r="A68" s="18"/>
      <c r="B68" s="2"/>
      <c r="C68" s="2"/>
      <c r="D68" s="2"/>
      <c r="E68" s="2"/>
      <c r="F68" s="126">
        <f t="shared" si="13"/>
        <v>0</v>
      </c>
      <c r="G68" s="126">
        <f t="shared" si="14"/>
        <v>0</v>
      </c>
      <c r="H68" s="126">
        <f t="shared" si="15"/>
        <v>0</v>
      </c>
      <c r="I68" s="126">
        <f t="shared" si="16"/>
        <v>0</v>
      </c>
    </row>
    <row r="69" spans="1:9" x14ac:dyDescent="0.25">
      <c r="A69" s="18"/>
      <c r="B69" s="2"/>
      <c r="C69" s="2"/>
      <c r="D69" s="2"/>
      <c r="E69" s="2"/>
      <c r="F69" s="126">
        <f t="shared" si="13"/>
        <v>0</v>
      </c>
      <c r="G69" s="126">
        <f t="shared" si="14"/>
        <v>0</v>
      </c>
      <c r="H69" s="126">
        <f t="shared" si="15"/>
        <v>0</v>
      </c>
      <c r="I69" s="126">
        <f t="shared" si="16"/>
        <v>0</v>
      </c>
    </row>
    <row r="70" spans="1:9" x14ac:dyDescent="0.25">
      <c r="A70" s="18"/>
      <c r="B70" s="2"/>
      <c r="C70" s="2"/>
      <c r="D70" s="2"/>
      <c r="E70" s="2"/>
      <c r="F70" s="126">
        <f t="shared" si="13"/>
        <v>0</v>
      </c>
      <c r="G70" s="126">
        <f t="shared" si="14"/>
        <v>0</v>
      </c>
      <c r="H70" s="126">
        <f t="shared" si="15"/>
        <v>0</v>
      </c>
      <c r="I70" s="126">
        <f t="shared" si="16"/>
        <v>0</v>
      </c>
    </row>
    <row r="71" spans="1:9" x14ac:dyDescent="0.25">
      <c r="A71" s="18"/>
      <c r="B71" s="2"/>
      <c r="C71" s="2"/>
      <c r="D71" s="2"/>
      <c r="E71" s="2"/>
      <c r="F71" s="126">
        <f t="shared" si="13"/>
        <v>0</v>
      </c>
      <c r="G71" s="126">
        <f t="shared" si="14"/>
        <v>0</v>
      </c>
      <c r="H71" s="126">
        <f t="shared" si="15"/>
        <v>0</v>
      </c>
      <c r="I71" s="126">
        <f t="shared" si="16"/>
        <v>0</v>
      </c>
    </row>
    <row r="72" spans="1:9" x14ac:dyDescent="0.25">
      <c r="A72" s="18"/>
      <c r="B72" s="2"/>
      <c r="C72" s="2"/>
      <c r="D72" s="2"/>
      <c r="E72" s="2"/>
      <c r="F72" s="126">
        <f t="shared" si="13"/>
        <v>0</v>
      </c>
      <c r="G72" s="126">
        <f t="shared" si="14"/>
        <v>0</v>
      </c>
      <c r="H72" s="126">
        <f t="shared" si="15"/>
        <v>0</v>
      </c>
      <c r="I72" s="126">
        <f t="shared" si="16"/>
        <v>0</v>
      </c>
    </row>
    <row r="73" spans="1:9" x14ac:dyDescent="0.25">
      <c r="A73" s="18"/>
      <c r="B73" s="2"/>
      <c r="C73" s="2"/>
      <c r="D73" s="2"/>
      <c r="E73" s="2"/>
      <c r="F73" s="126">
        <f t="shared" si="13"/>
        <v>0</v>
      </c>
      <c r="G73" s="126">
        <f t="shared" si="14"/>
        <v>0</v>
      </c>
      <c r="H73" s="126">
        <f t="shared" si="15"/>
        <v>0</v>
      </c>
      <c r="I73" s="126">
        <f t="shared" si="16"/>
        <v>0</v>
      </c>
    </row>
    <row r="74" spans="1:9" x14ac:dyDescent="0.25">
      <c r="A74" s="18"/>
      <c r="B74" s="2"/>
      <c r="C74" s="2"/>
      <c r="D74" s="2"/>
      <c r="E74" s="2"/>
      <c r="F74" s="126">
        <f t="shared" si="13"/>
        <v>0</v>
      </c>
      <c r="G74" s="126">
        <f t="shared" si="14"/>
        <v>0</v>
      </c>
      <c r="H74" s="126">
        <f t="shared" si="15"/>
        <v>0</v>
      </c>
      <c r="I74" s="126">
        <f t="shared" si="16"/>
        <v>0</v>
      </c>
    </row>
    <row r="75" spans="1:9" x14ac:dyDescent="0.25">
      <c r="A75" s="18"/>
      <c r="B75" s="2"/>
      <c r="C75" s="2"/>
      <c r="D75" s="2"/>
      <c r="E75" s="2"/>
      <c r="F75" s="126">
        <f t="shared" si="13"/>
        <v>0</v>
      </c>
      <c r="G75" s="126">
        <f t="shared" si="14"/>
        <v>0</v>
      </c>
      <c r="H75" s="126">
        <f t="shared" si="15"/>
        <v>0</v>
      </c>
      <c r="I75" s="126">
        <f t="shared" si="16"/>
        <v>0</v>
      </c>
    </row>
    <row r="76" spans="1:9" x14ac:dyDescent="0.25">
      <c r="A76" s="18"/>
      <c r="B76" s="2"/>
      <c r="C76" s="2"/>
      <c r="D76" s="2"/>
      <c r="E76" s="2"/>
      <c r="F76" s="126">
        <f t="shared" si="13"/>
        <v>0</v>
      </c>
      <c r="G76" s="126">
        <f t="shared" si="14"/>
        <v>0</v>
      </c>
      <c r="H76" s="126">
        <f t="shared" si="15"/>
        <v>0</v>
      </c>
      <c r="I76" s="126">
        <f t="shared" si="16"/>
        <v>0</v>
      </c>
    </row>
    <row r="77" spans="1:9" x14ac:dyDescent="0.25">
      <c r="A77" s="18"/>
      <c r="B77" s="2"/>
      <c r="C77" s="2"/>
      <c r="D77" s="2"/>
      <c r="E77" s="2"/>
      <c r="F77" s="126">
        <f t="shared" ref="F77:G87" si="17">+IFERROR(B77/(C15+C46),0)*100</f>
        <v>0</v>
      </c>
      <c r="G77" s="126">
        <f t="shared" si="17"/>
        <v>0</v>
      </c>
      <c r="H77" s="126">
        <f t="shared" si="15"/>
        <v>0</v>
      </c>
      <c r="I77" s="126">
        <f t="shared" si="16"/>
        <v>0</v>
      </c>
    </row>
    <row r="78" spans="1:9" x14ac:dyDescent="0.25">
      <c r="A78" s="18"/>
      <c r="B78" s="2"/>
      <c r="C78" s="2"/>
      <c r="D78" s="2"/>
      <c r="E78" s="2"/>
      <c r="F78" s="126">
        <f t="shared" si="17"/>
        <v>0</v>
      </c>
      <c r="G78" s="126">
        <f t="shared" si="17"/>
        <v>0</v>
      </c>
      <c r="H78" s="126">
        <f t="shared" ref="H78:H93" si="18">+IFERROR(D78/(E16+E47),0)*100</f>
        <v>0</v>
      </c>
      <c r="I78" s="126">
        <f t="shared" ref="I78:I93" si="19">+IFERROR(E78/(F16+F47),0)*100</f>
        <v>0</v>
      </c>
    </row>
    <row r="79" spans="1:9" x14ac:dyDescent="0.25">
      <c r="A79" s="18"/>
      <c r="B79" s="2"/>
      <c r="C79" s="2"/>
      <c r="D79" s="2"/>
      <c r="E79" s="2"/>
      <c r="F79" s="126">
        <f t="shared" si="17"/>
        <v>0</v>
      </c>
      <c r="G79" s="126">
        <f t="shared" si="17"/>
        <v>0</v>
      </c>
      <c r="H79" s="126">
        <f t="shared" si="18"/>
        <v>0</v>
      </c>
      <c r="I79" s="126">
        <f t="shared" si="19"/>
        <v>0</v>
      </c>
    </row>
    <row r="80" spans="1:9" x14ac:dyDescent="0.25">
      <c r="A80" s="18"/>
      <c r="B80" s="2"/>
      <c r="C80" s="2"/>
      <c r="D80" s="2"/>
      <c r="E80" s="2"/>
      <c r="F80" s="126">
        <f t="shared" si="17"/>
        <v>0</v>
      </c>
      <c r="G80" s="126">
        <f t="shared" si="17"/>
        <v>0</v>
      </c>
      <c r="H80" s="126">
        <f t="shared" si="18"/>
        <v>0</v>
      </c>
      <c r="I80" s="126">
        <f t="shared" si="19"/>
        <v>0</v>
      </c>
    </row>
    <row r="81" spans="1:9" x14ac:dyDescent="0.25">
      <c r="A81" s="18"/>
      <c r="B81" s="2"/>
      <c r="C81" s="2"/>
      <c r="D81" s="2"/>
      <c r="E81" s="2"/>
      <c r="F81" s="126">
        <f t="shared" si="17"/>
        <v>0</v>
      </c>
      <c r="G81" s="126">
        <f t="shared" si="17"/>
        <v>0</v>
      </c>
      <c r="H81" s="126">
        <f t="shared" si="18"/>
        <v>0</v>
      </c>
      <c r="I81" s="126">
        <f t="shared" si="19"/>
        <v>0</v>
      </c>
    </row>
    <row r="82" spans="1:9" x14ac:dyDescent="0.25">
      <c r="A82" s="18"/>
      <c r="B82" s="2"/>
      <c r="C82" s="2"/>
      <c r="D82" s="2"/>
      <c r="E82" s="2"/>
      <c r="F82" s="126">
        <f t="shared" si="17"/>
        <v>0</v>
      </c>
      <c r="G82" s="126">
        <f t="shared" si="17"/>
        <v>0</v>
      </c>
      <c r="H82" s="126">
        <f t="shared" si="18"/>
        <v>0</v>
      </c>
      <c r="I82" s="126">
        <f t="shared" si="19"/>
        <v>0</v>
      </c>
    </row>
    <row r="83" spans="1:9" x14ac:dyDescent="0.25">
      <c r="A83" s="18"/>
      <c r="B83" s="2"/>
      <c r="C83" s="2"/>
      <c r="D83" s="2"/>
      <c r="E83" s="2"/>
      <c r="F83" s="126">
        <f t="shared" si="17"/>
        <v>0</v>
      </c>
      <c r="G83" s="126">
        <f t="shared" si="17"/>
        <v>0</v>
      </c>
      <c r="H83" s="126">
        <f t="shared" si="18"/>
        <v>0</v>
      </c>
      <c r="I83" s="126">
        <f t="shared" si="19"/>
        <v>0</v>
      </c>
    </row>
    <row r="84" spans="1:9" x14ac:dyDescent="0.25">
      <c r="A84" s="18"/>
      <c r="B84" s="2"/>
      <c r="C84" s="2"/>
      <c r="D84" s="2"/>
      <c r="E84" s="2"/>
      <c r="F84" s="126">
        <f t="shared" si="17"/>
        <v>0</v>
      </c>
      <c r="G84" s="126">
        <f t="shared" si="17"/>
        <v>0</v>
      </c>
      <c r="H84" s="126">
        <f t="shared" si="18"/>
        <v>0</v>
      </c>
      <c r="I84" s="126">
        <f t="shared" si="19"/>
        <v>0</v>
      </c>
    </row>
    <row r="85" spans="1:9" x14ac:dyDescent="0.25">
      <c r="A85" s="18"/>
      <c r="B85" s="2"/>
      <c r="C85" s="2"/>
      <c r="D85" s="2"/>
      <c r="E85" s="2"/>
      <c r="F85" s="126">
        <f t="shared" si="17"/>
        <v>0</v>
      </c>
      <c r="G85" s="126">
        <f t="shared" si="17"/>
        <v>0</v>
      </c>
      <c r="H85" s="126">
        <f t="shared" si="18"/>
        <v>0</v>
      </c>
      <c r="I85" s="126">
        <f t="shared" si="19"/>
        <v>0</v>
      </c>
    </row>
    <row r="86" spans="1:9" x14ac:dyDescent="0.25">
      <c r="A86" s="18"/>
      <c r="B86" s="2"/>
      <c r="C86" s="2"/>
      <c r="D86" s="2"/>
      <c r="E86" s="2"/>
      <c r="F86" s="126">
        <f t="shared" si="17"/>
        <v>0</v>
      </c>
      <c r="G86" s="126">
        <f t="shared" si="17"/>
        <v>0</v>
      </c>
      <c r="H86" s="126">
        <f t="shared" si="18"/>
        <v>0</v>
      </c>
      <c r="I86" s="126">
        <f t="shared" si="19"/>
        <v>0</v>
      </c>
    </row>
    <row r="87" spans="1:9" x14ac:dyDescent="0.25">
      <c r="A87" s="18"/>
      <c r="B87" s="2"/>
      <c r="C87" s="2"/>
      <c r="D87" s="2"/>
      <c r="E87" s="2"/>
      <c r="F87" s="126">
        <f t="shared" si="17"/>
        <v>0</v>
      </c>
      <c r="G87" s="126">
        <f t="shared" si="17"/>
        <v>0</v>
      </c>
      <c r="H87" s="126">
        <f t="shared" si="18"/>
        <v>0</v>
      </c>
      <c r="I87" s="126">
        <f t="shared" si="19"/>
        <v>0</v>
      </c>
    </row>
    <row r="88" spans="1:9" x14ac:dyDescent="0.25">
      <c r="A88" s="18"/>
      <c r="B88" s="2"/>
      <c r="C88" s="2"/>
      <c r="D88" s="2"/>
      <c r="E88" s="2"/>
      <c r="F88" s="126">
        <f t="shared" ref="F88:G92" si="20">+IFERROR(B88/(C26+C57),0)*100</f>
        <v>0</v>
      </c>
      <c r="G88" s="126">
        <f t="shared" si="20"/>
        <v>0</v>
      </c>
      <c r="H88" s="126">
        <f t="shared" si="18"/>
        <v>0</v>
      </c>
      <c r="I88" s="126">
        <f t="shared" si="19"/>
        <v>0</v>
      </c>
    </row>
    <row r="89" spans="1:9" x14ac:dyDescent="0.25">
      <c r="A89" s="18"/>
      <c r="B89" s="2"/>
      <c r="C89" s="2"/>
      <c r="D89" s="2"/>
      <c r="E89" s="2"/>
      <c r="F89" s="126">
        <f t="shared" si="20"/>
        <v>0</v>
      </c>
      <c r="G89" s="126">
        <f t="shared" si="20"/>
        <v>0</v>
      </c>
      <c r="H89" s="126">
        <f t="shared" si="18"/>
        <v>0</v>
      </c>
      <c r="I89" s="126">
        <f t="shared" si="19"/>
        <v>0</v>
      </c>
    </row>
    <row r="90" spans="1:9" x14ac:dyDescent="0.25">
      <c r="A90" s="18"/>
      <c r="B90" s="2"/>
      <c r="C90" s="2"/>
      <c r="D90" s="2"/>
      <c r="E90" s="2"/>
      <c r="F90" s="126">
        <f t="shared" si="20"/>
        <v>0</v>
      </c>
      <c r="G90" s="126">
        <f t="shared" si="20"/>
        <v>0</v>
      </c>
      <c r="H90" s="126">
        <f t="shared" si="18"/>
        <v>0</v>
      </c>
      <c r="I90" s="126">
        <f t="shared" si="19"/>
        <v>0</v>
      </c>
    </row>
    <row r="91" spans="1:9" x14ac:dyDescent="0.25">
      <c r="A91" s="18"/>
      <c r="B91" s="2"/>
      <c r="C91" s="2"/>
      <c r="D91" s="2"/>
      <c r="E91" s="2"/>
      <c r="F91" s="126">
        <f t="shared" si="20"/>
        <v>0</v>
      </c>
      <c r="G91" s="126">
        <f t="shared" si="20"/>
        <v>0</v>
      </c>
      <c r="H91" s="126">
        <f t="shared" si="18"/>
        <v>0</v>
      </c>
      <c r="I91" s="126">
        <f t="shared" si="19"/>
        <v>0</v>
      </c>
    </row>
    <row r="92" spans="1:9" x14ac:dyDescent="0.25">
      <c r="A92" s="38"/>
      <c r="B92" s="2"/>
      <c r="C92" s="2"/>
      <c r="D92" s="2"/>
      <c r="E92" s="2"/>
      <c r="F92" s="126">
        <f t="shared" si="20"/>
        <v>0</v>
      </c>
      <c r="G92" s="126">
        <f t="shared" si="20"/>
        <v>0</v>
      </c>
      <c r="H92" s="126">
        <f t="shared" si="18"/>
        <v>0</v>
      </c>
      <c r="I92" s="126">
        <f t="shared" si="19"/>
        <v>0</v>
      </c>
    </row>
    <row r="93" spans="1:9" x14ac:dyDescent="0.25">
      <c r="A93" s="122" t="s">
        <v>32</v>
      </c>
      <c r="B93" s="47">
        <f>+SUM(B66:B92)</f>
        <v>0</v>
      </c>
      <c r="C93" s="47">
        <f>+SUM(C66:C92)</f>
        <v>0</v>
      </c>
      <c r="D93" s="47">
        <f>+SUM(D66:D92)</f>
        <v>0</v>
      </c>
      <c r="E93" s="47">
        <f>+SUM(E66:E92)</f>
        <v>0</v>
      </c>
      <c r="F93" s="126">
        <f>+IFERROR(B93/(C31+C62),0)*100</f>
        <v>0</v>
      </c>
      <c r="G93" s="126">
        <f>+IFERROR(C93/(D31+D62),0)*100</f>
        <v>0</v>
      </c>
      <c r="H93" s="126">
        <f t="shared" si="18"/>
        <v>0</v>
      </c>
      <c r="I93" s="126">
        <f t="shared" si="19"/>
        <v>0</v>
      </c>
    </row>
    <row r="94" spans="1:9" x14ac:dyDescent="0.25">
      <c r="A94" s="22"/>
      <c r="B94" s="7"/>
      <c r="C94" s="7"/>
      <c r="D94" s="7"/>
      <c r="I94" s="7"/>
    </row>
  </sheetData>
  <mergeCells count="3">
    <mergeCell ref="A2:J2"/>
    <mergeCell ref="A33:J33"/>
    <mergeCell ref="A1:J1"/>
  </mergeCells>
  <phoneticPr fontId="2" type="noConversion"/>
  <pageMargins left="0.75" right="0.75" top="0.17" bottom="0.17" header="0.17" footer="0.17"/>
  <pageSetup paperSize="9" scale="96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32"/>
  <sheetViews>
    <sheetView view="pageBreakPreview" zoomScaleNormal="100" zoomScaleSheetLayoutView="100" workbookViewId="0">
      <selection sqref="A1:J1"/>
    </sheetView>
  </sheetViews>
  <sheetFormatPr defaultRowHeight="15.75" x14ac:dyDescent="0.25"/>
  <cols>
    <col min="1" max="1" width="24.125" customWidth="1"/>
    <col min="2" max="10" width="10.625" customWidth="1"/>
  </cols>
  <sheetData>
    <row r="1" spans="1:10" ht="20.25" x14ac:dyDescent="0.3">
      <c r="A1" s="746" t="s">
        <v>254</v>
      </c>
      <c r="B1" s="746"/>
      <c r="C1" s="746"/>
      <c r="D1" s="746"/>
      <c r="E1" s="746"/>
      <c r="F1" s="746"/>
      <c r="G1" s="746"/>
      <c r="H1" s="746"/>
      <c r="I1" s="746"/>
      <c r="J1" s="746"/>
    </row>
    <row r="2" spans="1:10" ht="16.5" thickBot="1" x14ac:dyDescent="0.3">
      <c r="A2" s="758" t="s">
        <v>30</v>
      </c>
      <c r="B2" s="758"/>
      <c r="C2" s="758"/>
      <c r="D2" s="758"/>
      <c r="E2" s="758"/>
      <c r="F2" s="758"/>
      <c r="G2" s="758"/>
      <c r="H2" s="758"/>
      <c r="I2" s="758"/>
      <c r="J2" s="758"/>
    </row>
    <row r="3" spans="1:10" ht="32.25" thickBot="1" x14ac:dyDescent="0.3">
      <c r="A3" s="73" t="s">
        <v>66</v>
      </c>
      <c r="B3" s="74" t="s">
        <v>67</v>
      </c>
      <c r="C3" s="74" t="s">
        <v>68</v>
      </c>
      <c r="D3" s="75" t="s">
        <v>69</v>
      </c>
      <c r="E3" s="75" t="s">
        <v>70</v>
      </c>
      <c r="F3" s="75" t="s">
        <v>71</v>
      </c>
      <c r="G3" s="76" t="s">
        <v>72</v>
      </c>
      <c r="H3" s="76" t="s">
        <v>73</v>
      </c>
      <c r="I3" s="76" t="s">
        <v>74</v>
      </c>
      <c r="J3" s="77" t="s">
        <v>75</v>
      </c>
    </row>
    <row r="4" spans="1:10" x14ac:dyDescent="0.25">
      <c r="A4" s="71"/>
      <c r="B4" s="72"/>
      <c r="C4" s="72"/>
      <c r="D4" s="72"/>
      <c r="E4" s="72"/>
      <c r="F4" s="72"/>
      <c r="G4" s="123">
        <f>IFERROR(C4/B4,0)</f>
        <v>0</v>
      </c>
      <c r="H4" s="123">
        <f>IFERROR(E4/D4,0)</f>
        <v>0</v>
      </c>
      <c r="I4" s="123">
        <f>IFERROR(F4/E4,0)</f>
        <v>0</v>
      </c>
      <c r="J4" s="123">
        <f>IFERROR(F4/B4,0)</f>
        <v>0</v>
      </c>
    </row>
    <row r="5" spans="1:10" x14ac:dyDescent="0.25">
      <c r="A5" s="18"/>
      <c r="B5" s="2"/>
      <c r="C5" s="2"/>
      <c r="D5" s="2"/>
      <c r="E5" s="2"/>
      <c r="F5" s="2"/>
      <c r="G5" s="124">
        <f t="shared" ref="G5:G27" si="0">IFERROR(C5/B5,0)</f>
        <v>0</v>
      </c>
      <c r="H5" s="124">
        <f t="shared" ref="H5:H27" si="1">IFERROR(E5/D5,0)</f>
        <v>0</v>
      </c>
      <c r="I5" s="124">
        <f t="shared" ref="I5:I27" si="2">IFERROR(F5/E5,0)</f>
        <v>0</v>
      </c>
      <c r="J5" s="124">
        <f t="shared" ref="J5:J27" si="3">IFERROR(F5/B5,0)</f>
        <v>0</v>
      </c>
    </row>
    <row r="6" spans="1:10" x14ac:dyDescent="0.25">
      <c r="A6" s="18"/>
      <c r="B6" s="2"/>
      <c r="C6" s="2"/>
      <c r="D6" s="2"/>
      <c r="E6" s="2"/>
      <c r="F6" s="2"/>
      <c r="G6" s="124">
        <f t="shared" si="0"/>
        <v>0</v>
      </c>
      <c r="H6" s="124">
        <f t="shared" si="1"/>
        <v>0</v>
      </c>
      <c r="I6" s="124">
        <f t="shared" si="2"/>
        <v>0</v>
      </c>
      <c r="J6" s="124">
        <f t="shared" si="3"/>
        <v>0</v>
      </c>
    </row>
    <row r="7" spans="1:10" x14ac:dyDescent="0.25">
      <c r="A7" s="18"/>
      <c r="B7" s="2"/>
      <c r="C7" s="2"/>
      <c r="D7" s="2"/>
      <c r="E7" s="2"/>
      <c r="F7" s="2"/>
      <c r="G7" s="124">
        <f t="shared" si="0"/>
        <v>0</v>
      </c>
      <c r="H7" s="124">
        <f t="shared" si="1"/>
        <v>0</v>
      </c>
      <c r="I7" s="124">
        <f t="shared" si="2"/>
        <v>0</v>
      </c>
      <c r="J7" s="124">
        <f t="shared" si="3"/>
        <v>0</v>
      </c>
    </row>
    <row r="8" spans="1:10" x14ac:dyDescent="0.25">
      <c r="A8" s="18"/>
      <c r="B8" s="2"/>
      <c r="C8" s="2"/>
      <c r="D8" s="2"/>
      <c r="E8" s="2"/>
      <c r="F8" s="2"/>
      <c r="G8" s="124">
        <f t="shared" si="0"/>
        <v>0</v>
      </c>
      <c r="H8" s="124">
        <f t="shared" si="1"/>
        <v>0</v>
      </c>
      <c r="I8" s="124">
        <f t="shared" si="2"/>
        <v>0</v>
      </c>
      <c r="J8" s="124">
        <f t="shared" si="3"/>
        <v>0</v>
      </c>
    </row>
    <row r="9" spans="1:10" x14ac:dyDescent="0.25">
      <c r="A9" s="18"/>
      <c r="B9" s="2"/>
      <c r="C9" s="2"/>
      <c r="D9" s="2"/>
      <c r="E9" s="2"/>
      <c r="F9" s="2"/>
      <c r="G9" s="124">
        <f t="shared" si="0"/>
        <v>0</v>
      </c>
      <c r="H9" s="124">
        <f t="shared" si="1"/>
        <v>0</v>
      </c>
      <c r="I9" s="124">
        <f t="shared" si="2"/>
        <v>0</v>
      </c>
      <c r="J9" s="124">
        <f t="shared" si="3"/>
        <v>0</v>
      </c>
    </row>
    <row r="10" spans="1:10" x14ac:dyDescent="0.25">
      <c r="A10" s="18"/>
      <c r="B10" s="2"/>
      <c r="C10" s="2"/>
      <c r="D10" s="2"/>
      <c r="E10" s="2"/>
      <c r="F10" s="2"/>
      <c r="G10" s="124">
        <f t="shared" si="0"/>
        <v>0</v>
      </c>
      <c r="H10" s="124">
        <f t="shared" si="1"/>
        <v>0</v>
      </c>
      <c r="I10" s="124">
        <f t="shared" si="2"/>
        <v>0</v>
      </c>
      <c r="J10" s="124">
        <f t="shared" si="3"/>
        <v>0</v>
      </c>
    </row>
    <row r="11" spans="1:10" x14ac:dyDescent="0.25">
      <c r="A11" s="18"/>
      <c r="B11" s="2"/>
      <c r="C11" s="2"/>
      <c r="D11" s="2"/>
      <c r="E11" s="2"/>
      <c r="F11" s="2"/>
      <c r="G11" s="124">
        <f t="shared" si="0"/>
        <v>0</v>
      </c>
      <c r="H11" s="124">
        <f t="shared" si="1"/>
        <v>0</v>
      </c>
      <c r="I11" s="124">
        <f t="shared" si="2"/>
        <v>0</v>
      </c>
      <c r="J11" s="124">
        <f t="shared" si="3"/>
        <v>0</v>
      </c>
    </row>
    <row r="12" spans="1:10" x14ac:dyDescent="0.25">
      <c r="A12" s="18"/>
      <c r="B12" s="50"/>
      <c r="C12" s="50"/>
      <c r="D12" s="50"/>
      <c r="E12" s="50"/>
      <c r="F12" s="50"/>
      <c r="G12" s="124">
        <f t="shared" si="0"/>
        <v>0</v>
      </c>
      <c r="H12" s="124">
        <f t="shared" si="1"/>
        <v>0</v>
      </c>
      <c r="I12" s="124">
        <f t="shared" si="2"/>
        <v>0</v>
      </c>
      <c r="J12" s="124">
        <f t="shared" si="3"/>
        <v>0</v>
      </c>
    </row>
    <row r="13" spans="1:10" x14ac:dyDescent="0.25">
      <c r="A13" s="18"/>
      <c r="B13" s="38"/>
      <c r="C13" s="38"/>
      <c r="D13" s="50"/>
      <c r="E13" s="50"/>
      <c r="F13" s="50"/>
      <c r="G13" s="124">
        <f t="shared" si="0"/>
        <v>0</v>
      </c>
      <c r="H13" s="124">
        <f t="shared" si="1"/>
        <v>0</v>
      </c>
      <c r="I13" s="124">
        <f t="shared" si="2"/>
        <v>0</v>
      </c>
      <c r="J13" s="124">
        <f t="shared" si="3"/>
        <v>0</v>
      </c>
    </row>
    <row r="14" spans="1:10" x14ac:dyDescent="0.25">
      <c r="A14" s="18"/>
      <c r="B14" s="2"/>
      <c r="C14" s="2"/>
      <c r="D14" s="2"/>
      <c r="E14" s="2"/>
      <c r="F14" s="2"/>
      <c r="G14" s="124">
        <f t="shared" si="0"/>
        <v>0</v>
      </c>
      <c r="H14" s="124">
        <f t="shared" si="1"/>
        <v>0</v>
      </c>
      <c r="I14" s="124">
        <f t="shared" si="2"/>
        <v>0</v>
      </c>
      <c r="J14" s="124">
        <f t="shared" si="3"/>
        <v>0</v>
      </c>
    </row>
    <row r="15" spans="1:10" x14ac:dyDescent="0.25">
      <c r="A15" s="18"/>
      <c r="B15" s="2"/>
      <c r="C15" s="2"/>
      <c r="D15" s="2"/>
      <c r="E15" s="2"/>
      <c r="F15" s="2"/>
      <c r="G15" s="124">
        <f t="shared" si="0"/>
        <v>0</v>
      </c>
      <c r="H15" s="124">
        <f t="shared" si="1"/>
        <v>0</v>
      </c>
      <c r="I15" s="124">
        <f t="shared" si="2"/>
        <v>0</v>
      </c>
      <c r="J15" s="124">
        <f t="shared" si="3"/>
        <v>0</v>
      </c>
    </row>
    <row r="16" spans="1:10" x14ac:dyDescent="0.25">
      <c r="A16" s="18"/>
      <c r="B16" s="2"/>
      <c r="C16" s="2"/>
      <c r="D16" s="2"/>
      <c r="E16" s="2"/>
      <c r="F16" s="2"/>
      <c r="G16" s="124">
        <f t="shared" si="0"/>
        <v>0</v>
      </c>
      <c r="H16" s="124">
        <f t="shared" si="1"/>
        <v>0</v>
      </c>
      <c r="I16" s="124">
        <f t="shared" si="2"/>
        <v>0</v>
      </c>
      <c r="J16" s="124">
        <f t="shared" si="3"/>
        <v>0</v>
      </c>
    </row>
    <row r="17" spans="1:11" x14ac:dyDescent="0.25">
      <c r="A17" s="18"/>
      <c r="B17" s="2"/>
      <c r="C17" s="2"/>
      <c r="D17" s="2"/>
      <c r="E17" s="2"/>
      <c r="F17" s="2"/>
      <c r="G17" s="124">
        <f t="shared" si="0"/>
        <v>0</v>
      </c>
      <c r="H17" s="124">
        <f t="shared" si="1"/>
        <v>0</v>
      </c>
      <c r="I17" s="124">
        <f t="shared" si="2"/>
        <v>0</v>
      </c>
      <c r="J17" s="124">
        <f t="shared" si="3"/>
        <v>0</v>
      </c>
    </row>
    <row r="18" spans="1:11" x14ac:dyDescent="0.25">
      <c r="A18" s="18"/>
      <c r="B18" s="2"/>
      <c r="C18" s="2"/>
      <c r="D18" s="2"/>
      <c r="E18" s="2"/>
      <c r="F18" s="2"/>
      <c r="G18" s="124">
        <f t="shared" si="0"/>
        <v>0</v>
      </c>
      <c r="H18" s="124">
        <f t="shared" si="1"/>
        <v>0</v>
      </c>
      <c r="I18" s="124">
        <f t="shared" si="2"/>
        <v>0</v>
      </c>
      <c r="J18" s="124">
        <f t="shared" si="3"/>
        <v>0</v>
      </c>
    </row>
    <row r="19" spans="1:11" x14ac:dyDescent="0.25">
      <c r="A19" s="18"/>
      <c r="B19" s="2"/>
      <c r="C19" s="2"/>
      <c r="D19" s="2"/>
      <c r="E19" s="2"/>
      <c r="F19" s="2"/>
      <c r="G19" s="124">
        <f t="shared" si="0"/>
        <v>0</v>
      </c>
      <c r="H19" s="124">
        <f t="shared" si="1"/>
        <v>0</v>
      </c>
      <c r="I19" s="124">
        <f t="shared" si="2"/>
        <v>0</v>
      </c>
      <c r="J19" s="124">
        <f t="shared" si="3"/>
        <v>0</v>
      </c>
    </row>
    <row r="20" spans="1:11" x14ac:dyDescent="0.25">
      <c r="A20" s="18"/>
      <c r="B20" s="2"/>
      <c r="C20" s="2"/>
      <c r="D20" s="2"/>
      <c r="E20" s="2"/>
      <c r="F20" s="2"/>
      <c r="G20" s="124">
        <f t="shared" si="0"/>
        <v>0</v>
      </c>
      <c r="H20" s="124">
        <f t="shared" si="1"/>
        <v>0</v>
      </c>
      <c r="I20" s="124">
        <f t="shared" si="2"/>
        <v>0</v>
      </c>
      <c r="J20" s="124">
        <f t="shared" si="3"/>
        <v>0</v>
      </c>
    </row>
    <row r="21" spans="1:11" x14ac:dyDescent="0.25">
      <c r="A21" s="18"/>
      <c r="B21" s="2"/>
      <c r="C21" s="2"/>
      <c r="D21" s="2"/>
      <c r="E21" s="2"/>
      <c r="F21" s="2"/>
      <c r="G21" s="124">
        <f t="shared" si="0"/>
        <v>0</v>
      </c>
      <c r="H21" s="124">
        <f t="shared" si="1"/>
        <v>0</v>
      </c>
      <c r="I21" s="124">
        <f t="shared" si="2"/>
        <v>0</v>
      </c>
      <c r="J21" s="124">
        <f t="shared" si="3"/>
        <v>0</v>
      </c>
    </row>
    <row r="22" spans="1:11" x14ac:dyDescent="0.25">
      <c r="A22" s="18"/>
      <c r="B22" s="2"/>
      <c r="C22" s="2"/>
      <c r="D22" s="2"/>
      <c r="E22" s="2"/>
      <c r="F22" s="2"/>
      <c r="G22" s="124">
        <f t="shared" si="0"/>
        <v>0</v>
      </c>
      <c r="H22" s="124">
        <f t="shared" si="1"/>
        <v>0</v>
      </c>
      <c r="I22" s="124">
        <f t="shared" si="2"/>
        <v>0</v>
      </c>
      <c r="J22" s="124">
        <f t="shared" si="3"/>
        <v>0</v>
      </c>
      <c r="K22" s="7"/>
    </row>
    <row r="23" spans="1:11" x14ac:dyDescent="0.25">
      <c r="A23" s="18"/>
      <c r="B23" s="2"/>
      <c r="C23" s="2"/>
      <c r="D23" s="2"/>
      <c r="E23" s="2"/>
      <c r="F23" s="2"/>
      <c r="G23" s="124">
        <f t="shared" si="0"/>
        <v>0</v>
      </c>
      <c r="H23" s="124">
        <f t="shared" si="1"/>
        <v>0</v>
      </c>
      <c r="I23" s="124">
        <f t="shared" si="2"/>
        <v>0</v>
      </c>
      <c r="J23" s="124">
        <f t="shared" si="3"/>
        <v>0</v>
      </c>
      <c r="K23" s="7"/>
    </row>
    <row r="24" spans="1:11" x14ac:dyDescent="0.25">
      <c r="A24" s="18"/>
      <c r="B24" s="2"/>
      <c r="C24" s="2"/>
      <c r="D24" s="2"/>
      <c r="E24" s="2"/>
      <c r="F24" s="2"/>
      <c r="G24" s="124">
        <f t="shared" si="0"/>
        <v>0</v>
      </c>
      <c r="H24" s="124">
        <f t="shared" si="1"/>
        <v>0</v>
      </c>
      <c r="I24" s="124">
        <f t="shared" si="2"/>
        <v>0</v>
      </c>
      <c r="J24" s="124">
        <f t="shared" si="3"/>
        <v>0</v>
      </c>
      <c r="K24" s="7"/>
    </row>
    <row r="25" spans="1:11" x14ac:dyDescent="0.25">
      <c r="A25" s="18"/>
      <c r="B25" s="2"/>
      <c r="C25" s="2"/>
      <c r="D25" s="2"/>
      <c r="E25" s="2"/>
      <c r="F25" s="2"/>
      <c r="G25" s="124">
        <f t="shared" si="0"/>
        <v>0</v>
      </c>
      <c r="H25" s="124">
        <f t="shared" si="1"/>
        <v>0</v>
      </c>
      <c r="I25" s="124">
        <f t="shared" si="2"/>
        <v>0</v>
      </c>
      <c r="J25" s="124">
        <f t="shared" si="3"/>
        <v>0</v>
      </c>
      <c r="K25" s="7"/>
    </row>
    <row r="26" spans="1:11" x14ac:dyDescent="0.25">
      <c r="A26" s="18"/>
      <c r="B26" s="2"/>
      <c r="C26" s="2"/>
      <c r="D26" s="2"/>
      <c r="E26" s="2"/>
      <c r="F26" s="2"/>
      <c r="G26" s="124">
        <f t="shared" si="0"/>
        <v>0</v>
      </c>
      <c r="H26" s="124">
        <f t="shared" si="1"/>
        <v>0</v>
      </c>
      <c r="I26" s="124">
        <f t="shared" si="2"/>
        <v>0</v>
      </c>
      <c r="J26" s="124">
        <f t="shared" si="3"/>
        <v>0</v>
      </c>
      <c r="K26" s="7"/>
    </row>
    <row r="27" spans="1:11" x14ac:dyDescent="0.25">
      <c r="A27" s="18"/>
      <c r="B27" s="2"/>
      <c r="C27" s="2"/>
      <c r="D27" s="2"/>
      <c r="E27" s="2"/>
      <c r="F27" s="2"/>
      <c r="G27" s="124">
        <f t="shared" si="0"/>
        <v>0</v>
      </c>
      <c r="H27" s="124">
        <f t="shared" si="1"/>
        <v>0</v>
      </c>
      <c r="I27" s="124">
        <f t="shared" si="2"/>
        <v>0</v>
      </c>
      <c r="J27" s="124">
        <f t="shared" si="3"/>
        <v>0</v>
      </c>
      <c r="K27" s="7"/>
    </row>
    <row r="28" spans="1:11" x14ac:dyDescent="0.25">
      <c r="A28" s="18"/>
      <c r="B28" s="2"/>
      <c r="C28" s="2"/>
      <c r="D28" s="2"/>
      <c r="E28" s="2"/>
      <c r="F28" s="2"/>
      <c r="G28" s="124">
        <f>IFERROR(C28/B28,0)</f>
        <v>0</v>
      </c>
      <c r="H28" s="124">
        <f t="shared" ref="H28:I31" si="4">IFERROR(E28/D28,0)</f>
        <v>0</v>
      </c>
      <c r="I28" s="124">
        <f t="shared" si="4"/>
        <v>0</v>
      </c>
      <c r="J28" s="124">
        <f>IFERROR(F28/B28,0)</f>
        <v>0</v>
      </c>
      <c r="K28" s="7"/>
    </row>
    <row r="29" spans="1:11" x14ac:dyDescent="0.25">
      <c r="A29" s="18"/>
      <c r="B29" s="2"/>
      <c r="C29" s="2"/>
      <c r="D29" s="2"/>
      <c r="E29" s="2"/>
      <c r="F29" s="2"/>
      <c r="G29" s="124">
        <f>IFERROR(C29/B29,0)</f>
        <v>0</v>
      </c>
      <c r="H29" s="124">
        <f t="shared" si="4"/>
        <v>0</v>
      </c>
      <c r="I29" s="124">
        <f t="shared" si="4"/>
        <v>0</v>
      </c>
      <c r="J29" s="124">
        <f>IFERROR(F29/B29,0)</f>
        <v>0</v>
      </c>
      <c r="K29" s="7"/>
    </row>
    <row r="30" spans="1:11" x14ac:dyDescent="0.25">
      <c r="A30" s="38"/>
      <c r="B30" s="50"/>
      <c r="C30" s="50"/>
      <c r="D30" s="50"/>
      <c r="E30" s="50"/>
      <c r="F30" s="50"/>
      <c r="G30" s="124">
        <f>IFERROR(C30/B30,0)</f>
        <v>0</v>
      </c>
      <c r="H30" s="124">
        <f t="shared" si="4"/>
        <v>0</v>
      </c>
      <c r="I30" s="124">
        <f t="shared" si="4"/>
        <v>0</v>
      </c>
      <c r="J30" s="124">
        <f>IFERROR(F30/B30,0)</f>
        <v>0</v>
      </c>
    </row>
    <row r="31" spans="1:11" x14ac:dyDescent="0.25">
      <c r="A31" s="122" t="s">
        <v>32</v>
      </c>
      <c r="B31" s="48">
        <f>SUM(B4:B30)</f>
        <v>0</v>
      </c>
      <c r="C31" s="48">
        <f>SUM(C4:C30)</f>
        <v>0</v>
      </c>
      <c r="D31" s="48">
        <f>SUM(D4:D30)</f>
        <v>0</v>
      </c>
      <c r="E31" s="48">
        <f>SUM(E4:E30)</f>
        <v>0</v>
      </c>
      <c r="F31" s="48">
        <f>SUM(F4:F30)</f>
        <v>0</v>
      </c>
      <c r="G31" s="124">
        <f>IFERROR(C31/B31,0)</f>
        <v>0</v>
      </c>
      <c r="H31" s="124">
        <f t="shared" si="4"/>
        <v>0</v>
      </c>
      <c r="I31" s="124">
        <f t="shared" si="4"/>
        <v>0</v>
      </c>
      <c r="J31" s="124">
        <f>IFERROR(F31/B31,0)</f>
        <v>0</v>
      </c>
    </row>
    <row r="32" spans="1:11" x14ac:dyDescent="0.25">
      <c r="A32" s="39"/>
      <c r="B32" s="7"/>
      <c r="C32" s="7"/>
      <c r="D32" s="7"/>
      <c r="E32" s="7"/>
      <c r="F32" s="7"/>
      <c r="G32" s="7"/>
      <c r="H32" s="7"/>
      <c r="J32" s="7"/>
    </row>
    <row r="33" spans="1:10" ht="16.5" thickBot="1" x14ac:dyDescent="0.3">
      <c r="A33" s="758" t="s">
        <v>31</v>
      </c>
      <c r="B33" s="759"/>
      <c r="C33" s="759"/>
      <c r="D33" s="759"/>
      <c r="E33" s="759"/>
      <c r="F33" s="759"/>
      <c r="G33" s="759"/>
      <c r="H33" s="759"/>
      <c r="I33" s="759"/>
      <c r="J33" s="759"/>
    </row>
    <row r="34" spans="1:10" ht="32.25" thickBot="1" x14ac:dyDescent="0.3">
      <c r="A34" s="73" t="s">
        <v>66</v>
      </c>
      <c r="B34" s="74" t="s">
        <v>67</v>
      </c>
      <c r="C34" s="74" t="s">
        <v>68</v>
      </c>
      <c r="D34" s="75" t="s">
        <v>69</v>
      </c>
      <c r="E34" s="75" t="s">
        <v>70</v>
      </c>
      <c r="F34" s="75" t="s">
        <v>71</v>
      </c>
      <c r="G34" s="89" t="s">
        <v>72</v>
      </c>
      <c r="H34" s="89" t="s">
        <v>73</v>
      </c>
      <c r="I34" s="89" t="s">
        <v>74</v>
      </c>
      <c r="J34" s="90" t="s">
        <v>75</v>
      </c>
    </row>
    <row r="35" spans="1:10" x14ac:dyDescent="0.25">
      <c r="A35" s="71"/>
      <c r="B35" s="72"/>
      <c r="C35" s="72">
        <v>6</v>
      </c>
      <c r="D35" s="72"/>
      <c r="E35" s="72"/>
      <c r="F35" s="72"/>
      <c r="G35" s="123">
        <f>IFERROR(C35/B35,0)</f>
        <v>0</v>
      </c>
      <c r="H35" s="123">
        <f>IFERROR(E35/D35,0)</f>
        <v>0</v>
      </c>
      <c r="I35" s="123">
        <f>IFERROR(F35/E35,0)</f>
        <v>0</v>
      </c>
      <c r="J35" s="123">
        <f>IFERROR(F35/B35,0)</f>
        <v>0</v>
      </c>
    </row>
    <row r="36" spans="1:10" x14ac:dyDescent="0.25">
      <c r="A36" s="18"/>
      <c r="B36" s="2"/>
      <c r="C36" s="2"/>
      <c r="D36" s="2"/>
      <c r="E36" s="2"/>
      <c r="F36" s="2"/>
      <c r="G36" s="124">
        <f t="shared" ref="G36:G47" si="5">IFERROR(C36/B36,0)</f>
        <v>0</v>
      </c>
      <c r="H36" s="124">
        <f t="shared" ref="H36:H47" si="6">IFERROR(E36/D36,0)</f>
        <v>0</v>
      </c>
      <c r="I36" s="124">
        <f t="shared" ref="I36:I47" si="7">IFERROR(F36/E36,0)</f>
        <v>0</v>
      </c>
      <c r="J36" s="124">
        <f t="shared" ref="J36:J47" si="8">IFERROR(F36/B36,0)</f>
        <v>0</v>
      </c>
    </row>
    <row r="37" spans="1:10" x14ac:dyDescent="0.25">
      <c r="A37" s="18"/>
      <c r="B37" s="2"/>
      <c r="C37" s="2"/>
      <c r="D37" s="2"/>
      <c r="E37" s="2"/>
      <c r="F37" s="2"/>
      <c r="G37" s="124">
        <f t="shared" si="5"/>
        <v>0</v>
      </c>
      <c r="H37" s="124">
        <f t="shared" si="6"/>
        <v>0</v>
      </c>
      <c r="I37" s="124">
        <f t="shared" si="7"/>
        <v>0</v>
      </c>
      <c r="J37" s="124">
        <f t="shared" si="8"/>
        <v>0</v>
      </c>
    </row>
    <row r="38" spans="1:10" x14ac:dyDescent="0.25">
      <c r="A38" s="18"/>
      <c r="B38" s="2"/>
      <c r="C38" s="2"/>
      <c r="D38" s="2"/>
      <c r="E38" s="2"/>
      <c r="F38" s="2"/>
      <c r="G38" s="124">
        <f t="shared" si="5"/>
        <v>0</v>
      </c>
      <c r="H38" s="124">
        <f t="shared" si="6"/>
        <v>0</v>
      </c>
      <c r="I38" s="124">
        <f t="shared" si="7"/>
        <v>0</v>
      </c>
      <c r="J38" s="124">
        <f t="shared" si="8"/>
        <v>0</v>
      </c>
    </row>
    <row r="39" spans="1:10" x14ac:dyDescent="0.25">
      <c r="A39" s="18"/>
      <c r="B39" s="2"/>
      <c r="C39" s="2"/>
      <c r="D39" s="2"/>
      <c r="E39" s="2"/>
      <c r="F39" s="2"/>
      <c r="G39" s="124">
        <f t="shared" si="5"/>
        <v>0</v>
      </c>
      <c r="H39" s="124">
        <f t="shared" si="6"/>
        <v>0</v>
      </c>
      <c r="I39" s="124">
        <f t="shared" si="7"/>
        <v>0</v>
      </c>
      <c r="J39" s="124">
        <f t="shared" si="8"/>
        <v>0</v>
      </c>
    </row>
    <row r="40" spans="1:10" x14ac:dyDescent="0.25">
      <c r="A40" s="18"/>
      <c r="B40" s="2"/>
      <c r="C40" s="2"/>
      <c r="D40" s="2"/>
      <c r="E40" s="2"/>
      <c r="F40" s="2"/>
      <c r="G40" s="124">
        <f t="shared" si="5"/>
        <v>0</v>
      </c>
      <c r="H40" s="124">
        <f t="shared" si="6"/>
        <v>0</v>
      </c>
      <c r="I40" s="124">
        <f t="shared" si="7"/>
        <v>0</v>
      </c>
      <c r="J40" s="124">
        <f t="shared" si="8"/>
        <v>0</v>
      </c>
    </row>
    <row r="41" spans="1:10" x14ac:dyDescent="0.25">
      <c r="A41" s="18"/>
      <c r="B41" s="2"/>
      <c r="C41" s="2"/>
      <c r="D41" s="2"/>
      <c r="E41" s="2"/>
      <c r="F41" s="2"/>
      <c r="G41" s="124">
        <f t="shared" si="5"/>
        <v>0</v>
      </c>
      <c r="H41" s="124">
        <f t="shared" si="6"/>
        <v>0</v>
      </c>
      <c r="I41" s="124">
        <f t="shared" si="7"/>
        <v>0</v>
      </c>
      <c r="J41" s="124">
        <f t="shared" si="8"/>
        <v>0</v>
      </c>
    </row>
    <row r="42" spans="1:10" x14ac:dyDescent="0.25">
      <c r="A42" s="18"/>
      <c r="B42" s="2"/>
      <c r="C42" s="2"/>
      <c r="D42" s="2"/>
      <c r="E42" s="2"/>
      <c r="F42" s="2"/>
      <c r="G42" s="124">
        <f t="shared" si="5"/>
        <v>0</v>
      </c>
      <c r="H42" s="124">
        <f t="shared" si="6"/>
        <v>0</v>
      </c>
      <c r="I42" s="124">
        <f t="shared" si="7"/>
        <v>0</v>
      </c>
      <c r="J42" s="124">
        <f t="shared" si="8"/>
        <v>0</v>
      </c>
    </row>
    <row r="43" spans="1:10" x14ac:dyDescent="0.25">
      <c r="A43" s="18"/>
      <c r="B43" s="50"/>
      <c r="C43" s="50"/>
      <c r="D43" s="50"/>
      <c r="E43" s="50"/>
      <c r="F43" s="50"/>
      <c r="G43" s="124">
        <f t="shared" si="5"/>
        <v>0</v>
      </c>
      <c r="H43" s="124">
        <f t="shared" si="6"/>
        <v>0</v>
      </c>
      <c r="I43" s="124">
        <f t="shared" si="7"/>
        <v>0</v>
      </c>
      <c r="J43" s="124">
        <f t="shared" si="8"/>
        <v>0</v>
      </c>
    </row>
    <row r="44" spans="1:10" x14ac:dyDescent="0.25">
      <c r="A44" s="18"/>
      <c r="B44" s="38"/>
      <c r="C44" s="38"/>
      <c r="D44" s="50"/>
      <c r="E44" s="50"/>
      <c r="F44" s="50"/>
      <c r="G44" s="124">
        <f t="shared" si="5"/>
        <v>0</v>
      </c>
      <c r="H44" s="124">
        <f t="shared" si="6"/>
        <v>0</v>
      </c>
      <c r="I44" s="124">
        <f t="shared" si="7"/>
        <v>0</v>
      </c>
      <c r="J44" s="124">
        <f t="shared" si="8"/>
        <v>0</v>
      </c>
    </row>
    <row r="45" spans="1:10" x14ac:dyDescent="0.25">
      <c r="A45" s="18"/>
      <c r="B45" s="2"/>
      <c r="C45" s="2"/>
      <c r="D45" s="2"/>
      <c r="E45" s="2"/>
      <c r="F45" s="2"/>
      <c r="G45" s="124">
        <f t="shared" si="5"/>
        <v>0</v>
      </c>
      <c r="H45" s="124">
        <f t="shared" si="6"/>
        <v>0</v>
      </c>
      <c r="I45" s="124">
        <f t="shared" si="7"/>
        <v>0</v>
      </c>
      <c r="J45" s="124">
        <f t="shared" si="8"/>
        <v>0</v>
      </c>
    </row>
    <row r="46" spans="1:10" x14ac:dyDescent="0.25">
      <c r="A46" s="18"/>
      <c r="B46" s="2"/>
      <c r="C46" s="2"/>
      <c r="D46" s="2"/>
      <c r="E46" s="2"/>
      <c r="F46" s="2"/>
      <c r="G46" s="124">
        <f t="shared" si="5"/>
        <v>0</v>
      </c>
      <c r="H46" s="124">
        <f t="shared" si="6"/>
        <v>0</v>
      </c>
      <c r="I46" s="124">
        <f t="shared" si="7"/>
        <v>0</v>
      </c>
      <c r="J46" s="124">
        <f t="shared" si="8"/>
        <v>0</v>
      </c>
    </row>
    <row r="47" spans="1:10" x14ac:dyDescent="0.25">
      <c r="A47" s="18"/>
      <c r="B47" s="2"/>
      <c r="C47" s="2"/>
      <c r="D47" s="2"/>
      <c r="E47" s="2"/>
      <c r="F47" s="2"/>
      <c r="G47" s="124">
        <f t="shared" si="5"/>
        <v>0</v>
      </c>
      <c r="H47" s="124">
        <f t="shared" si="6"/>
        <v>0</v>
      </c>
      <c r="I47" s="124">
        <f t="shared" si="7"/>
        <v>0</v>
      </c>
      <c r="J47" s="124">
        <f t="shared" si="8"/>
        <v>0</v>
      </c>
    </row>
    <row r="48" spans="1:10" x14ac:dyDescent="0.25">
      <c r="A48" s="18"/>
      <c r="B48" s="2"/>
      <c r="C48" s="2"/>
      <c r="D48" s="2"/>
      <c r="E48" s="2"/>
      <c r="F48" s="2"/>
      <c r="G48" s="124">
        <f t="shared" ref="G48:G60" si="9">IFERROR(C48/B48,0)</f>
        <v>0</v>
      </c>
      <c r="H48" s="124">
        <f t="shared" ref="H48:H60" si="10">IFERROR(E48/D48,0)</f>
        <v>0</v>
      </c>
      <c r="I48" s="124">
        <f t="shared" ref="I48:I60" si="11">IFERROR(F48/E48,0)</f>
        <v>0</v>
      </c>
      <c r="J48" s="124">
        <f t="shared" ref="J48:J60" si="12">IFERROR(F48/B48,0)</f>
        <v>0</v>
      </c>
    </row>
    <row r="49" spans="1:10" x14ac:dyDescent="0.25">
      <c r="A49" s="18"/>
      <c r="B49" s="2"/>
      <c r="C49" s="2"/>
      <c r="D49" s="2"/>
      <c r="E49" s="2"/>
      <c r="F49" s="2"/>
      <c r="G49" s="124">
        <f t="shared" si="9"/>
        <v>0</v>
      </c>
      <c r="H49" s="124">
        <f t="shared" si="10"/>
        <v>0</v>
      </c>
      <c r="I49" s="124">
        <f t="shared" si="11"/>
        <v>0</v>
      </c>
      <c r="J49" s="124">
        <f t="shared" si="12"/>
        <v>0</v>
      </c>
    </row>
    <row r="50" spans="1:10" x14ac:dyDescent="0.25">
      <c r="A50" s="18"/>
      <c r="B50" s="2"/>
      <c r="C50" s="2"/>
      <c r="D50" s="2"/>
      <c r="E50" s="2"/>
      <c r="F50" s="2"/>
      <c r="G50" s="124">
        <f t="shared" si="9"/>
        <v>0</v>
      </c>
      <c r="H50" s="124">
        <f t="shared" si="10"/>
        <v>0</v>
      </c>
      <c r="I50" s="124">
        <f t="shared" si="11"/>
        <v>0</v>
      </c>
      <c r="J50" s="124">
        <f t="shared" si="12"/>
        <v>0</v>
      </c>
    </row>
    <row r="51" spans="1:10" x14ac:dyDescent="0.25">
      <c r="A51" s="18"/>
      <c r="B51" s="2"/>
      <c r="C51" s="2"/>
      <c r="D51" s="2"/>
      <c r="E51" s="2"/>
      <c r="F51" s="2"/>
      <c r="G51" s="124">
        <f t="shared" si="9"/>
        <v>0</v>
      </c>
      <c r="H51" s="124">
        <f t="shared" si="10"/>
        <v>0</v>
      </c>
      <c r="I51" s="124">
        <f t="shared" si="11"/>
        <v>0</v>
      </c>
      <c r="J51" s="124">
        <f t="shared" si="12"/>
        <v>0</v>
      </c>
    </row>
    <row r="52" spans="1:10" x14ac:dyDescent="0.25">
      <c r="A52" s="18"/>
      <c r="B52" s="2"/>
      <c r="C52" s="2"/>
      <c r="D52" s="2"/>
      <c r="E52" s="2"/>
      <c r="F52" s="2"/>
      <c r="G52" s="124">
        <f t="shared" si="9"/>
        <v>0</v>
      </c>
      <c r="H52" s="124">
        <f t="shared" si="10"/>
        <v>0</v>
      </c>
      <c r="I52" s="124">
        <f t="shared" si="11"/>
        <v>0</v>
      </c>
      <c r="J52" s="124">
        <f t="shared" si="12"/>
        <v>0</v>
      </c>
    </row>
    <row r="53" spans="1:10" x14ac:dyDescent="0.25">
      <c r="A53" s="18"/>
      <c r="B53" s="2"/>
      <c r="C53" s="2"/>
      <c r="D53" s="2"/>
      <c r="E53" s="2"/>
      <c r="F53" s="2"/>
      <c r="G53" s="124">
        <f t="shared" si="9"/>
        <v>0</v>
      </c>
      <c r="H53" s="124">
        <f t="shared" si="10"/>
        <v>0</v>
      </c>
      <c r="I53" s="124">
        <f t="shared" si="11"/>
        <v>0</v>
      </c>
      <c r="J53" s="124">
        <f t="shared" si="12"/>
        <v>0</v>
      </c>
    </row>
    <row r="54" spans="1:10" x14ac:dyDescent="0.25">
      <c r="A54" s="18"/>
      <c r="B54" s="2"/>
      <c r="C54" s="2"/>
      <c r="D54" s="2"/>
      <c r="E54" s="2"/>
      <c r="F54" s="2"/>
      <c r="G54" s="124">
        <f t="shared" si="9"/>
        <v>0</v>
      </c>
      <c r="H54" s="124">
        <f t="shared" si="10"/>
        <v>0</v>
      </c>
      <c r="I54" s="124">
        <f t="shared" si="11"/>
        <v>0</v>
      </c>
      <c r="J54" s="124">
        <f t="shared" si="12"/>
        <v>0</v>
      </c>
    </row>
    <row r="55" spans="1:10" x14ac:dyDescent="0.25">
      <c r="A55" s="18"/>
      <c r="B55" s="2"/>
      <c r="C55" s="2"/>
      <c r="D55" s="2"/>
      <c r="E55" s="2"/>
      <c r="F55" s="2"/>
      <c r="G55" s="124">
        <f t="shared" si="9"/>
        <v>0</v>
      </c>
      <c r="H55" s="124">
        <f t="shared" si="10"/>
        <v>0</v>
      </c>
      <c r="I55" s="124">
        <f t="shared" si="11"/>
        <v>0</v>
      </c>
      <c r="J55" s="124">
        <f t="shared" si="12"/>
        <v>0</v>
      </c>
    </row>
    <row r="56" spans="1:10" x14ac:dyDescent="0.25">
      <c r="A56" s="18"/>
      <c r="B56" s="2"/>
      <c r="C56" s="2"/>
      <c r="D56" s="2"/>
      <c r="E56" s="2"/>
      <c r="F56" s="2"/>
      <c r="G56" s="124">
        <f t="shared" si="9"/>
        <v>0</v>
      </c>
      <c r="H56" s="124">
        <f t="shared" si="10"/>
        <v>0</v>
      </c>
      <c r="I56" s="124">
        <f t="shared" si="11"/>
        <v>0</v>
      </c>
      <c r="J56" s="124">
        <f t="shared" si="12"/>
        <v>0</v>
      </c>
    </row>
    <row r="57" spans="1:10" x14ac:dyDescent="0.25">
      <c r="A57" s="18"/>
      <c r="B57" s="2"/>
      <c r="C57" s="2"/>
      <c r="D57" s="2"/>
      <c r="E57" s="2"/>
      <c r="F57" s="2"/>
      <c r="G57" s="124">
        <f t="shared" si="9"/>
        <v>0</v>
      </c>
      <c r="H57" s="124">
        <f t="shared" si="10"/>
        <v>0</v>
      </c>
      <c r="I57" s="124">
        <f t="shared" si="11"/>
        <v>0</v>
      </c>
      <c r="J57" s="124">
        <f t="shared" si="12"/>
        <v>0</v>
      </c>
    </row>
    <row r="58" spans="1:10" x14ac:dyDescent="0.25">
      <c r="A58" s="18"/>
      <c r="B58" s="2"/>
      <c r="C58" s="2"/>
      <c r="D58" s="2"/>
      <c r="E58" s="2"/>
      <c r="F58" s="2"/>
      <c r="G58" s="124">
        <f t="shared" si="9"/>
        <v>0</v>
      </c>
      <c r="H58" s="124">
        <f t="shared" si="10"/>
        <v>0</v>
      </c>
      <c r="I58" s="124">
        <f t="shared" si="11"/>
        <v>0</v>
      </c>
      <c r="J58" s="124">
        <f t="shared" si="12"/>
        <v>0</v>
      </c>
    </row>
    <row r="59" spans="1:10" x14ac:dyDescent="0.25">
      <c r="A59" s="18"/>
      <c r="B59" s="2"/>
      <c r="C59" s="2"/>
      <c r="D59" s="2"/>
      <c r="E59" s="2"/>
      <c r="F59" s="2"/>
      <c r="G59" s="124">
        <f t="shared" si="9"/>
        <v>0</v>
      </c>
      <c r="H59" s="124">
        <f t="shared" si="10"/>
        <v>0</v>
      </c>
      <c r="I59" s="124">
        <f t="shared" si="11"/>
        <v>0</v>
      </c>
      <c r="J59" s="124">
        <f t="shared" si="12"/>
        <v>0</v>
      </c>
    </row>
    <row r="60" spans="1:10" x14ac:dyDescent="0.25">
      <c r="A60" s="18"/>
      <c r="B60" s="2"/>
      <c r="C60" s="2"/>
      <c r="D60" s="2"/>
      <c r="E60" s="2"/>
      <c r="F60" s="2"/>
      <c r="G60" s="124">
        <f t="shared" si="9"/>
        <v>0</v>
      </c>
      <c r="H60" s="124">
        <f t="shared" si="10"/>
        <v>0</v>
      </c>
      <c r="I60" s="124">
        <f t="shared" si="11"/>
        <v>0</v>
      </c>
      <c r="J60" s="124">
        <f t="shared" si="12"/>
        <v>0</v>
      </c>
    </row>
    <row r="61" spans="1:10" x14ac:dyDescent="0.25">
      <c r="A61" s="38"/>
      <c r="B61" s="50"/>
      <c r="C61" s="50"/>
      <c r="D61" s="50"/>
      <c r="E61" s="50"/>
      <c r="F61" s="50"/>
      <c r="G61" s="124">
        <f>IFERROR(C61/B61,0)</f>
        <v>0</v>
      </c>
      <c r="H61" s="124">
        <f>IFERROR(E61/D61,0)</f>
        <v>0</v>
      </c>
      <c r="I61" s="124">
        <f>IFERROR(F61/E61,0)</f>
        <v>0</v>
      </c>
      <c r="J61" s="124">
        <f>IFERROR(F61/B61,0)</f>
        <v>0</v>
      </c>
    </row>
    <row r="62" spans="1:10" x14ac:dyDescent="0.25">
      <c r="A62" s="122" t="s">
        <v>32</v>
      </c>
      <c r="B62" s="48">
        <f>SUM(B35:B61)</f>
        <v>0</v>
      </c>
      <c r="C62" s="48">
        <f>SUM(C35:C61)</f>
        <v>6</v>
      </c>
      <c r="D62" s="48">
        <f>SUM(D35:D61)</f>
        <v>0</v>
      </c>
      <c r="E62" s="48">
        <f>SUM(E35:E61)</f>
        <v>0</v>
      </c>
      <c r="F62" s="48">
        <f>SUM(F35:F61)</f>
        <v>0</v>
      </c>
      <c r="G62" s="124">
        <f>IFERROR(C62/B62,0)</f>
        <v>0</v>
      </c>
      <c r="H62" s="124">
        <f>IFERROR(E62/D62,0)</f>
        <v>0</v>
      </c>
      <c r="I62" s="124">
        <f>IFERROR(F62/E62,0)</f>
        <v>0</v>
      </c>
      <c r="J62" s="124">
        <f>IFERROR(F62/B62,0)</f>
        <v>0</v>
      </c>
    </row>
    <row r="63" spans="1:10" x14ac:dyDescent="0.25">
      <c r="J63" s="7"/>
    </row>
    <row r="64" spans="1:10" ht="16.5" thickBot="1" x14ac:dyDescent="0.3">
      <c r="A64" s="761" t="s">
        <v>81</v>
      </c>
      <c r="B64" s="762"/>
      <c r="C64" s="762"/>
      <c r="D64" s="762"/>
      <c r="E64" s="763"/>
    </row>
    <row r="65" spans="1:9" ht="63.75" thickBot="1" x14ac:dyDescent="0.3">
      <c r="A65" s="84" t="s">
        <v>66</v>
      </c>
      <c r="B65" s="85" t="s">
        <v>68</v>
      </c>
      <c r="C65" s="86" t="s">
        <v>69</v>
      </c>
      <c r="D65" s="86" t="s">
        <v>70</v>
      </c>
      <c r="E65" s="86" t="s">
        <v>71</v>
      </c>
      <c r="F65" s="87" t="s">
        <v>77</v>
      </c>
      <c r="G65" s="87" t="s">
        <v>78</v>
      </c>
      <c r="H65" s="87" t="s">
        <v>79</v>
      </c>
      <c r="I65" s="88" t="s">
        <v>80</v>
      </c>
    </row>
    <row r="66" spans="1:9" x14ac:dyDescent="0.25">
      <c r="A66" s="71"/>
      <c r="B66" s="72"/>
      <c r="C66" s="72"/>
      <c r="D66" s="72"/>
      <c r="E66" s="72"/>
      <c r="F66" s="125">
        <f>+IFERROR(B66/(C4+C35),0)*100</f>
        <v>0</v>
      </c>
      <c r="G66" s="125">
        <f>+IFERROR(C66/(D4+D35),0)*100</f>
        <v>0</v>
      </c>
      <c r="H66" s="125">
        <f>+IFERROR(D66/(E4+E35),0)*100</f>
        <v>0</v>
      </c>
      <c r="I66" s="125">
        <f>+IFERROR(E66/(F4+F35),0)*100</f>
        <v>0</v>
      </c>
    </row>
    <row r="67" spans="1:9" x14ac:dyDescent="0.25">
      <c r="A67" s="18"/>
      <c r="B67" s="2"/>
      <c r="C67" s="2"/>
      <c r="D67" s="2"/>
      <c r="E67" s="2"/>
      <c r="F67" s="126">
        <f t="shared" ref="F67:F76" si="13">+IFERROR(B67/(C5+C36),0)*100</f>
        <v>0</v>
      </c>
      <c r="G67" s="126">
        <f t="shared" ref="G67:G76" si="14">+IFERROR(C67/(D5+D36),0)*100</f>
        <v>0</v>
      </c>
      <c r="H67" s="126">
        <f t="shared" ref="H67:H77" si="15">+IFERROR(D67/(E5+E36),0)*100</f>
        <v>0</v>
      </c>
      <c r="I67" s="126">
        <f t="shared" ref="I67:I77" si="16">+IFERROR(E67/(F5+F36),0)*100</f>
        <v>0</v>
      </c>
    </row>
    <row r="68" spans="1:9" x14ac:dyDescent="0.25">
      <c r="A68" s="18"/>
      <c r="B68" s="2"/>
      <c r="C68" s="2"/>
      <c r="D68" s="2"/>
      <c r="E68" s="2"/>
      <c r="F68" s="126">
        <f t="shared" si="13"/>
        <v>0</v>
      </c>
      <c r="G68" s="126">
        <f t="shared" si="14"/>
        <v>0</v>
      </c>
      <c r="H68" s="126">
        <f t="shared" si="15"/>
        <v>0</v>
      </c>
      <c r="I68" s="126">
        <f t="shared" si="16"/>
        <v>0</v>
      </c>
    </row>
    <row r="69" spans="1:9" x14ac:dyDescent="0.25">
      <c r="A69" s="18"/>
      <c r="B69" s="2"/>
      <c r="C69" s="2"/>
      <c r="D69" s="2"/>
      <c r="E69" s="2"/>
      <c r="F69" s="126">
        <f t="shared" si="13"/>
        <v>0</v>
      </c>
      <c r="G69" s="126">
        <f t="shared" si="14"/>
        <v>0</v>
      </c>
      <c r="H69" s="126">
        <f t="shared" si="15"/>
        <v>0</v>
      </c>
      <c r="I69" s="126">
        <f t="shared" si="16"/>
        <v>0</v>
      </c>
    </row>
    <row r="70" spans="1:9" x14ac:dyDescent="0.25">
      <c r="A70" s="18"/>
      <c r="B70" s="2"/>
      <c r="C70" s="2"/>
      <c r="D70" s="2"/>
      <c r="E70" s="2"/>
      <c r="F70" s="126">
        <f t="shared" si="13"/>
        <v>0</v>
      </c>
      <c r="G70" s="126">
        <f t="shared" si="14"/>
        <v>0</v>
      </c>
      <c r="H70" s="126">
        <f t="shared" si="15"/>
        <v>0</v>
      </c>
      <c r="I70" s="126">
        <f t="shared" si="16"/>
        <v>0</v>
      </c>
    </row>
    <row r="71" spans="1:9" x14ac:dyDescent="0.25">
      <c r="A71" s="18"/>
      <c r="B71" s="2"/>
      <c r="C71" s="2"/>
      <c r="D71" s="2"/>
      <c r="E71" s="2"/>
      <c r="F71" s="126">
        <f t="shared" si="13"/>
        <v>0</v>
      </c>
      <c r="G71" s="126">
        <f t="shared" si="14"/>
        <v>0</v>
      </c>
      <c r="H71" s="126">
        <f t="shared" si="15"/>
        <v>0</v>
      </c>
      <c r="I71" s="126">
        <f t="shared" si="16"/>
        <v>0</v>
      </c>
    </row>
    <row r="72" spans="1:9" x14ac:dyDescent="0.25">
      <c r="A72" s="18"/>
      <c r="B72" s="2"/>
      <c r="C72" s="2"/>
      <c r="D72" s="2"/>
      <c r="E72" s="2"/>
      <c r="F72" s="126">
        <f t="shared" si="13"/>
        <v>0</v>
      </c>
      <c r="G72" s="126">
        <f t="shared" si="14"/>
        <v>0</v>
      </c>
      <c r="H72" s="126">
        <f t="shared" si="15"/>
        <v>0</v>
      </c>
      <c r="I72" s="126">
        <f t="shared" si="16"/>
        <v>0</v>
      </c>
    </row>
    <row r="73" spans="1:9" x14ac:dyDescent="0.25">
      <c r="A73" s="18"/>
      <c r="B73" s="50"/>
      <c r="C73" s="50"/>
      <c r="D73" s="50"/>
      <c r="E73" s="50"/>
      <c r="F73" s="126">
        <f t="shared" si="13"/>
        <v>0</v>
      </c>
      <c r="G73" s="126">
        <f t="shared" si="14"/>
        <v>0</v>
      </c>
      <c r="H73" s="126">
        <f t="shared" si="15"/>
        <v>0</v>
      </c>
      <c r="I73" s="126">
        <f t="shared" si="16"/>
        <v>0</v>
      </c>
    </row>
    <row r="74" spans="1:9" x14ac:dyDescent="0.25">
      <c r="A74" s="18"/>
      <c r="B74" s="38"/>
      <c r="C74" s="50"/>
      <c r="D74" s="50"/>
      <c r="E74" s="50"/>
      <c r="F74" s="126">
        <f t="shared" si="13"/>
        <v>0</v>
      </c>
      <c r="G74" s="126">
        <f t="shared" si="14"/>
        <v>0</v>
      </c>
      <c r="H74" s="126">
        <f t="shared" si="15"/>
        <v>0</v>
      </c>
      <c r="I74" s="126">
        <f t="shared" si="16"/>
        <v>0</v>
      </c>
    </row>
    <row r="75" spans="1:9" x14ac:dyDescent="0.25">
      <c r="A75" s="18"/>
      <c r="B75" s="2"/>
      <c r="C75" s="2"/>
      <c r="D75" s="2"/>
      <c r="E75" s="2"/>
      <c r="F75" s="126">
        <f t="shared" si="13"/>
        <v>0</v>
      </c>
      <c r="G75" s="126">
        <f t="shared" si="14"/>
        <v>0</v>
      </c>
      <c r="H75" s="126">
        <f t="shared" si="15"/>
        <v>0</v>
      </c>
      <c r="I75" s="126">
        <f t="shared" si="16"/>
        <v>0</v>
      </c>
    </row>
    <row r="76" spans="1:9" x14ac:dyDescent="0.25">
      <c r="A76" s="18"/>
      <c r="B76" s="2"/>
      <c r="C76" s="2"/>
      <c r="D76" s="2"/>
      <c r="E76" s="2"/>
      <c r="F76" s="126">
        <f t="shared" si="13"/>
        <v>0</v>
      </c>
      <c r="G76" s="126">
        <f t="shared" si="14"/>
        <v>0</v>
      </c>
      <c r="H76" s="126">
        <f t="shared" si="15"/>
        <v>0</v>
      </c>
      <c r="I76" s="126">
        <f t="shared" si="16"/>
        <v>0</v>
      </c>
    </row>
    <row r="77" spans="1:9" x14ac:dyDescent="0.25">
      <c r="A77" s="18"/>
      <c r="B77" s="2"/>
      <c r="C77" s="2"/>
      <c r="D77" s="2"/>
      <c r="E77" s="2"/>
      <c r="F77" s="126">
        <f t="shared" ref="F77:G87" si="17">+IFERROR(B77/(C15+C46),0)*100</f>
        <v>0</v>
      </c>
      <c r="G77" s="126">
        <f t="shared" si="17"/>
        <v>0</v>
      </c>
      <c r="H77" s="126">
        <f t="shared" si="15"/>
        <v>0</v>
      </c>
      <c r="I77" s="126">
        <f t="shared" si="16"/>
        <v>0</v>
      </c>
    </row>
    <row r="78" spans="1:9" x14ac:dyDescent="0.25">
      <c r="A78" s="18"/>
      <c r="B78" s="2"/>
      <c r="C78" s="2"/>
      <c r="D78" s="2"/>
      <c r="E78" s="2"/>
      <c r="F78" s="126">
        <f t="shared" si="17"/>
        <v>0</v>
      </c>
      <c r="G78" s="126">
        <f t="shared" si="17"/>
        <v>0</v>
      </c>
      <c r="H78" s="126">
        <f t="shared" ref="H78:H93" si="18">+IFERROR(D78/(E16+E47),0)*100</f>
        <v>0</v>
      </c>
      <c r="I78" s="126">
        <f t="shared" ref="I78:I93" si="19">+IFERROR(E78/(F16+F47),0)*100</f>
        <v>0</v>
      </c>
    </row>
    <row r="79" spans="1:9" x14ac:dyDescent="0.25">
      <c r="A79" s="18"/>
      <c r="B79" s="2"/>
      <c r="C79" s="2"/>
      <c r="D79" s="2"/>
      <c r="E79" s="2"/>
      <c r="F79" s="126">
        <f t="shared" si="17"/>
        <v>0</v>
      </c>
      <c r="G79" s="126">
        <f t="shared" si="17"/>
        <v>0</v>
      </c>
      <c r="H79" s="126">
        <f t="shared" si="18"/>
        <v>0</v>
      </c>
      <c r="I79" s="126">
        <f t="shared" si="19"/>
        <v>0</v>
      </c>
    </row>
    <row r="80" spans="1:9" x14ac:dyDescent="0.25">
      <c r="A80" s="18"/>
      <c r="B80" s="2"/>
      <c r="C80" s="2"/>
      <c r="D80" s="2"/>
      <c r="E80" s="2"/>
      <c r="F80" s="126">
        <f t="shared" si="17"/>
        <v>0</v>
      </c>
      <c r="G80" s="126">
        <f t="shared" si="17"/>
        <v>0</v>
      </c>
      <c r="H80" s="126">
        <f t="shared" si="18"/>
        <v>0</v>
      </c>
      <c r="I80" s="126">
        <f t="shared" si="19"/>
        <v>0</v>
      </c>
    </row>
    <row r="81" spans="1:9" x14ac:dyDescent="0.25">
      <c r="A81" s="18"/>
      <c r="B81" s="2"/>
      <c r="C81" s="2"/>
      <c r="D81" s="2"/>
      <c r="E81" s="2"/>
      <c r="F81" s="126">
        <f t="shared" si="17"/>
        <v>0</v>
      </c>
      <c r="G81" s="126">
        <f t="shared" si="17"/>
        <v>0</v>
      </c>
      <c r="H81" s="126">
        <f t="shared" si="18"/>
        <v>0</v>
      </c>
      <c r="I81" s="126">
        <f t="shared" si="19"/>
        <v>0</v>
      </c>
    </row>
    <row r="82" spans="1:9" x14ac:dyDescent="0.25">
      <c r="A82" s="18"/>
      <c r="B82" s="2"/>
      <c r="C82" s="2"/>
      <c r="D82" s="2"/>
      <c r="E82" s="2"/>
      <c r="F82" s="126">
        <f t="shared" si="17"/>
        <v>0</v>
      </c>
      <c r="G82" s="126">
        <f t="shared" si="17"/>
        <v>0</v>
      </c>
      <c r="H82" s="126">
        <f t="shared" si="18"/>
        <v>0</v>
      </c>
      <c r="I82" s="126">
        <f t="shared" si="19"/>
        <v>0</v>
      </c>
    </row>
    <row r="83" spans="1:9" x14ac:dyDescent="0.25">
      <c r="A83" s="18"/>
      <c r="B83" s="2"/>
      <c r="C83" s="2"/>
      <c r="D83" s="2"/>
      <c r="E83" s="2"/>
      <c r="F83" s="126">
        <f t="shared" si="17"/>
        <v>0</v>
      </c>
      <c r="G83" s="126">
        <f t="shared" si="17"/>
        <v>0</v>
      </c>
      <c r="H83" s="126">
        <f t="shared" si="18"/>
        <v>0</v>
      </c>
      <c r="I83" s="126">
        <f t="shared" si="19"/>
        <v>0</v>
      </c>
    </row>
    <row r="84" spans="1:9" x14ac:dyDescent="0.25">
      <c r="A84" s="18"/>
      <c r="B84" s="2"/>
      <c r="C84" s="2"/>
      <c r="D84" s="2"/>
      <c r="E84" s="2"/>
      <c r="F84" s="126">
        <f t="shared" si="17"/>
        <v>0</v>
      </c>
      <c r="G84" s="126">
        <f t="shared" si="17"/>
        <v>0</v>
      </c>
      <c r="H84" s="126">
        <f t="shared" si="18"/>
        <v>0</v>
      </c>
      <c r="I84" s="126">
        <f t="shared" si="19"/>
        <v>0</v>
      </c>
    </row>
    <row r="85" spans="1:9" x14ac:dyDescent="0.25">
      <c r="A85" s="18"/>
      <c r="B85" s="2"/>
      <c r="C85" s="2"/>
      <c r="D85" s="2"/>
      <c r="E85" s="2"/>
      <c r="F85" s="126">
        <f t="shared" si="17"/>
        <v>0</v>
      </c>
      <c r="G85" s="126">
        <f t="shared" si="17"/>
        <v>0</v>
      </c>
      <c r="H85" s="126">
        <f t="shared" si="18"/>
        <v>0</v>
      </c>
      <c r="I85" s="126">
        <f t="shared" si="19"/>
        <v>0</v>
      </c>
    </row>
    <row r="86" spans="1:9" x14ac:dyDescent="0.25">
      <c r="A86" s="18"/>
      <c r="B86" s="2"/>
      <c r="C86" s="2"/>
      <c r="D86" s="2"/>
      <c r="E86" s="2"/>
      <c r="F86" s="126">
        <f t="shared" si="17"/>
        <v>0</v>
      </c>
      <c r="G86" s="126">
        <f t="shared" si="17"/>
        <v>0</v>
      </c>
      <c r="H86" s="126">
        <f t="shared" si="18"/>
        <v>0</v>
      </c>
      <c r="I86" s="126">
        <f t="shared" si="19"/>
        <v>0</v>
      </c>
    </row>
    <row r="87" spans="1:9" x14ac:dyDescent="0.25">
      <c r="A87" s="18"/>
      <c r="B87" s="2"/>
      <c r="C87" s="2"/>
      <c r="D87" s="2"/>
      <c r="E87" s="2"/>
      <c r="F87" s="126">
        <f t="shared" si="17"/>
        <v>0</v>
      </c>
      <c r="G87" s="126">
        <f t="shared" si="17"/>
        <v>0</v>
      </c>
      <c r="H87" s="126">
        <f t="shared" si="18"/>
        <v>0</v>
      </c>
      <c r="I87" s="126">
        <f t="shared" si="19"/>
        <v>0</v>
      </c>
    </row>
    <row r="88" spans="1:9" x14ac:dyDescent="0.25">
      <c r="A88" s="18"/>
      <c r="B88" s="2"/>
      <c r="C88" s="2"/>
      <c r="D88" s="2"/>
      <c r="E88" s="2"/>
      <c r="F88" s="126">
        <f t="shared" ref="F88:G93" si="20">+IFERROR(B88/(C26+C57),0)*100</f>
        <v>0</v>
      </c>
      <c r="G88" s="126">
        <f t="shared" si="20"/>
        <v>0</v>
      </c>
      <c r="H88" s="126">
        <f t="shared" si="18"/>
        <v>0</v>
      </c>
      <c r="I88" s="126">
        <f t="shared" si="19"/>
        <v>0</v>
      </c>
    </row>
    <row r="89" spans="1:9" x14ac:dyDescent="0.25">
      <c r="A89" s="18"/>
      <c r="B89" s="2"/>
      <c r="C89" s="2"/>
      <c r="D89" s="2"/>
      <c r="E89" s="2"/>
      <c r="F89" s="126">
        <f t="shared" si="20"/>
        <v>0</v>
      </c>
      <c r="G89" s="126">
        <f t="shared" si="20"/>
        <v>0</v>
      </c>
      <c r="H89" s="126">
        <f t="shared" si="18"/>
        <v>0</v>
      </c>
      <c r="I89" s="126">
        <f t="shared" si="19"/>
        <v>0</v>
      </c>
    </row>
    <row r="90" spans="1:9" x14ac:dyDescent="0.25">
      <c r="A90" s="18"/>
      <c r="B90" s="2"/>
      <c r="C90" s="2"/>
      <c r="D90" s="2"/>
      <c r="E90" s="2"/>
      <c r="F90" s="126">
        <f t="shared" si="20"/>
        <v>0</v>
      </c>
      <c r="G90" s="126">
        <f t="shared" si="20"/>
        <v>0</v>
      </c>
      <c r="H90" s="126">
        <f t="shared" si="18"/>
        <v>0</v>
      </c>
      <c r="I90" s="126">
        <f t="shared" si="19"/>
        <v>0</v>
      </c>
    </row>
    <row r="91" spans="1:9" x14ac:dyDescent="0.25">
      <c r="A91" s="18"/>
      <c r="B91" s="2"/>
      <c r="C91" s="2"/>
      <c r="D91" s="2"/>
      <c r="E91" s="2"/>
      <c r="F91" s="126">
        <f t="shared" si="20"/>
        <v>0</v>
      </c>
      <c r="G91" s="126">
        <f t="shared" si="20"/>
        <v>0</v>
      </c>
      <c r="H91" s="126">
        <f t="shared" si="18"/>
        <v>0</v>
      </c>
      <c r="I91" s="126">
        <f t="shared" si="19"/>
        <v>0</v>
      </c>
    </row>
    <row r="92" spans="1:9" x14ac:dyDescent="0.25">
      <c r="A92" s="38"/>
      <c r="B92" s="2"/>
      <c r="C92" s="2"/>
      <c r="D92" s="2"/>
      <c r="E92" s="2"/>
      <c r="F92" s="126">
        <f t="shared" si="20"/>
        <v>0</v>
      </c>
      <c r="G92" s="126">
        <f t="shared" si="20"/>
        <v>0</v>
      </c>
      <c r="H92" s="126">
        <f t="shared" si="18"/>
        <v>0</v>
      </c>
      <c r="I92" s="126">
        <f t="shared" si="19"/>
        <v>0</v>
      </c>
    </row>
    <row r="93" spans="1:9" x14ac:dyDescent="0.25">
      <c r="A93" s="122" t="s">
        <v>32</v>
      </c>
      <c r="B93" s="48">
        <f>SUM(B66:B92)</f>
        <v>0</v>
      </c>
      <c r="C93" s="48">
        <f>SUM(C66:C92)</f>
        <v>0</v>
      </c>
      <c r="D93" s="48">
        <f>SUM(D66:D92)</f>
        <v>0</v>
      </c>
      <c r="E93" s="48">
        <f>SUM(E66:E92)</f>
        <v>0</v>
      </c>
      <c r="F93" s="126">
        <f t="shared" si="20"/>
        <v>0</v>
      </c>
      <c r="G93" s="126">
        <f t="shared" si="20"/>
        <v>0</v>
      </c>
      <c r="H93" s="126">
        <f t="shared" si="18"/>
        <v>0</v>
      </c>
      <c r="I93" s="126">
        <f t="shared" si="19"/>
        <v>0</v>
      </c>
    </row>
    <row r="94" spans="1:9" x14ac:dyDescent="0.25">
      <c r="A94" s="22"/>
      <c r="B94" s="7"/>
      <c r="C94" s="7"/>
      <c r="E94" s="7"/>
      <c r="I94" s="7"/>
    </row>
    <row r="95" spans="1:9" ht="16.5" thickBot="1" x14ac:dyDescent="0.3">
      <c r="A95" s="115" t="s">
        <v>82</v>
      </c>
      <c r="B95" s="6"/>
      <c r="C95" s="6"/>
      <c r="D95" s="6"/>
      <c r="E95" s="6"/>
    </row>
    <row r="96" spans="1:9" ht="63.75" thickBot="1" x14ac:dyDescent="0.3">
      <c r="A96" s="84" t="s">
        <v>66</v>
      </c>
      <c r="B96" s="85" t="s">
        <v>68</v>
      </c>
      <c r="C96" s="86" t="s">
        <v>69</v>
      </c>
      <c r="D96" s="86" t="s">
        <v>70</v>
      </c>
      <c r="E96" s="86" t="s">
        <v>71</v>
      </c>
      <c r="F96" s="87" t="s">
        <v>77</v>
      </c>
      <c r="G96" s="87" t="s">
        <v>78</v>
      </c>
      <c r="H96" s="87" t="s">
        <v>79</v>
      </c>
      <c r="I96" s="88" t="s">
        <v>80</v>
      </c>
    </row>
    <row r="97" spans="1:9" x14ac:dyDescent="0.25">
      <c r="A97" s="71"/>
      <c r="B97" s="72"/>
      <c r="C97" s="72"/>
      <c r="D97" s="72"/>
      <c r="E97" s="72"/>
      <c r="F97" s="125">
        <f>+IFERROR(B97/(C4+C35),0)*100</f>
        <v>0</v>
      </c>
      <c r="G97" s="125">
        <f>+IFERROR(C97/(D4+D35),0)*100</f>
        <v>0</v>
      </c>
      <c r="H97" s="125">
        <f>+IFERROR(D97/(E4+E35),0)*100</f>
        <v>0</v>
      </c>
      <c r="I97" s="125">
        <f>+IFERROR(E97/(F4+F35),0)*100</f>
        <v>0</v>
      </c>
    </row>
    <row r="98" spans="1:9" x14ac:dyDescent="0.25">
      <c r="A98" s="18"/>
      <c r="B98" s="2"/>
      <c r="C98" s="2"/>
      <c r="D98" s="2"/>
      <c r="E98" s="2"/>
      <c r="F98" s="126">
        <f t="shared" ref="F98:F110" si="21">+IFERROR(B98/(C5+C36),0)*100</f>
        <v>0</v>
      </c>
      <c r="G98" s="126">
        <f t="shared" ref="G98:G111" si="22">+IFERROR(C98/(D5+D36),0)*100</f>
        <v>0</v>
      </c>
      <c r="H98" s="126">
        <f t="shared" ref="H98:H111" si="23">+IFERROR(D98/(E5+E36),0)*100</f>
        <v>0</v>
      </c>
      <c r="I98" s="126">
        <f t="shared" ref="I98:I111" si="24">+IFERROR(E98/(F5+F36),0)*100</f>
        <v>0</v>
      </c>
    </row>
    <row r="99" spans="1:9" x14ac:dyDescent="0.25">
      <c r="A99" s="18"/>
      <c r="B99" s="2"/>
      <c r="C99" s="2"/>
      <c r="D99" s="2"/>
      <c r="E99" s="2"/>
      <c r="F99" s="126">
        <f t="shared" si="21"/>
        <v>0</v>
      </c>
      <c r="G99" s="126">
        <f t="shared" si="22"/>
        <v>0</v>
      </c>
      <c r="H99" s="126">
        <f t="shared" si="23"/>
        <v>0</v>
      </c>
      <c r="I99" s="126">
        <f t="shared" si="24"/>
        <v>0</v>
      </c>
    </row>
    <row r="100" spans="1:9" x14ac:dyDescent="0.25">
      <c r="A100" s="18"/>
      <c r="B100" s="2"/>
      <c r="C100" s="2"/>
      <c r="D100" s="2"/>
      <c r="E100" s="2"/>
      <c r="F100" s="126">
        <f t="shared" si="21"/>
        <v>0</v>
      </c>
      <c r="G100" s="126">
        <f t="shared" si="22"/>
        <v>0</v>
      </c>
      <c r="H100" s="126">
        <f t="shared" si="23"/>
        <v>0</v>
      </c>
      <c r="I100" s="126">
        <f t="shared" si="24"/>
        <v>0</v>
      </c>
    </row>
    <row r="101" spans="1:9" x14ac:dyDescent="0.25">
      <c r="A101" s="18"/>
      <c r="B101" s="2"/>
      <c r="C101" s="2"/>
      <c r="D101" s="2"/>
      <c r="E101" s="2"/>
      <c r="F101" s="126">
        <f t="shared" si="21"/>
        <v>0</v>
      </c>
      <c r="G101" s="126">
        <f t="shared" si="22"/>
        <v>0</v>
      </c>
      <c r="H101" s="126">
        <f t="shared" si="23"/>
        <v>0</v>
      </c>
      <c r="I101" s="126">
        <f t="shared" si="24"/>
        <v>0</v>
      </c>
    </row>
    <row r="102" spans="1:9" x14ac:dyDescent="0.25">
      <c r="A102" s="18"/>
      <c r="B102" s="2"/>
      <c r="C102" s="2"/>
      <c r="D102" s="2"/>
      <c r="E102" s="2"/>
      <c r="F102" s="126">
        <f t="shared" si="21"/>
        <v>0</v>
      </c>
      <c r="G102" s="126">
        <f t="shared" si="22"/>
        <v>0</v>
      </c>
      <c r="H102" s="126">
        <f t="shared" si="23"/>
        <v>0</v>
      </c>
      <c r="I102" s="126">
        <f t="shared" si="24"/>
        <v>0</v>
      </c>
    </row>
    <row r="103" spans="1:9" x14ac:dyDescent="0.25">
      <c r="A103" s="18"/>
      <c r="B103" s="2"/>
      <c r="C103" s="2"/>
      <c r="D103" s="2"/>
      <c r="E103" s="2"/>
      <c r="F103" s="126">
        <f t="shared" si="21"/>
        <v>0</v>
      </c>
      <c r="G103" s="126">
        <f t="shared" si="22"/>
        <v>0</v>
      </c>
      <c r="H103" s="126">
        <f t="shared" si="23"/>
        <v>0</v>
      </c>
      <c r="I103" s="126">
        <f t="shared" si="24"/>
        <v>0</v>
      </c>
    </row>
    <row r="104" spans="1:9" x14ac:dyDescent="0.25">
      <c r="A104" s="18"/>
      <c r="B104" s="2"/>
      <c r="C104" s="2"/>
      <c r="D104" s="2"/>
      <c r="E104" s="2"/>
      <c r="F104" s="126">
        <f t="shared" si="21"/>
        <v>0</v>
      </c>
      <c r="G104" s="126">
        <f t="shared" si="22"/>
        <v>0</v>
      </c>
      <c r="H104" s="126">
        <f t="shared" si="23"/>
        <v>0</v>
      </c>
      <c r="I104" s="126">
        <f t="shared" si="24"/>
        <v>0</v>
      </c>
    </row>
    <row r="105" spans="1:9" x14ac:dyDescent="0.25">
      <c r="A105" s="18"/>
      <c r="B105" s="2"/>
      <c r="C105" s="2"/>
      <c r="D105" s="2"/>
      <c r="E105" s="2"/>
      <c r="F105" s="126">
        <f t="shared" si="21"/>
        <v>0</v>
      </c>
      <c r="G105" s="126">
        <f t="shared" si="22"/>
        <v>0</v>
      </c>
      <c r="H105" s="126">
        <f t="shared" si="23"/>
        <v>0</v>
      </c>
      <c r="I105" s="126">
        <f t="shared" si="24"/>
        <v>0</v>
      </c>
    </row>
    <row r="106" spans="1:9" x14ac:dyDescent="0.25">
      <c r="A106" s="18"/>
      <c r="B106" s="2"/>
      <c r="C106" s="2"/>
      <c r="D106" s="2"/>
      <c r="E106" s="2"/>
      <c r="F106" s="126">
        <f t="shared" si="21"/>
        <v>0</v>
      </c>
      <c r="G106" s="126">
        <f t="shared" si="22"/>
        <v>0</v>
      </c>
      <c r="H106" s="126">
        <f t="shared" si="23"/>
        <v>0</v>
      </c>
      <c r="I106" s="126">
        <f t="shared" si="24"/>
        <v>0</v>
      </c>
    </row>
    <row r="107" spans="1:9" x14ac:dyDescent="0.25">
      <c r="A107" s="18"/>
      <c r="B107" s="2"/>
      <c r="C107" s="2"/>
      <c r="D107" s="2"/>
      <c r="E107" s="2"/>
      <c r="F107" s="126">
        <f t="shared" si="21"/>
        <v>0</v>
      </c>
      <c r="G107" s="126">
        <f t="shared" si="22"/>
        <v>0</v>
      </c>
      <c r="H107" s="126">
        <f t="shared" si="23"/>
        <v>0</v>
      </c>
      <c r="I107" s="126">
        <f t="shared" si="24"/>
        <v>0</v>
      </c>
    </row>
    <row r="108" spans="1:9" x14ac:dyDescent="0.25">
      <c r="A108" s="18"/>
      <c r="B108" s="2"/>
      <c r="C108" s="2"/>
      <c r="D108" s="2"/>
      <c r="E108" s="2"/>
      <c r="F108" s="126">
        <f t="shared" si="21"/>
        <v>0</v>
      </c>
      <c r="G108" s="126">
        <f t="shared" si="22"/>
        <v>0</v>
      </c>
      <c r="H108" s="126">
        <f t="shared" si="23"/>
        <v>0</v>
      </c>
      <c r="I108" s="126">
        <f t="shared" si="24"/>
        <v>0</v>
      </c>
    </row>
    <row r="109" spans="1:9" x14ac:dyDescent="0.25">
      <c r="A109" s="18"/>
      <c r="B109" s="2"/>
      <c r="C109" s="2"/>
      <c r="D109" s="2"/>
      <c r="E109" s="2"/>
      <c r="F109" s="126">
        <f t="shared" si="21"/>
        <v>0</v>
      </c>
      <c r="G109" s="126">
        <f t="shared" si="22"/>
        <v>0</v>
      </c>
      <c r="H109" s="126">
        <f t="shared" si="23"/>
        <v>0</v>
      </c>
      <c r="I109" s="126">
        <f t="shared" si="24"/>
        <v>0</v>
      </c>
    </row>
    <row r="110" spans="1:9" x14ac:dyDescent="0.25">
      <c r="A110" s="18"/>
      <c r="B110" s="2"/>
      <c r="C110" s="2"/>
      <c r="D110" s="2"/>
      <c r="E110" s="2"/>
      <c r="F110" s="126">
        <f t="shared" si="21"/>
        <v>0</v>
      </c>
      <c r="G110" s="126">
        <f t="shared" si="22"/>
        <v>0</v>
      </c>
      <c r="H110" s="126">
        <f t="shared" si="23"/>
        <v>0</v>
      </c>
      <c r="I110" s="126">
        <f t="shared" si="24"/>
        <v>0</v>
      </c>
    </row>
    <row r="111" spans="1:9" x14ac:dyDescent="0.25">
      <c r="A111" s="18"/>
      <c r="B111" s="2"/>
      <c r="C111" s="2"/>
      <c r="D111" s="2"/>
      <c r="E111" s="2"/>
      <c r="F111" s="126">
        <f>+IFERROR(B111/(C18+C49),0)*100</f>
        <v>0</v>
      </c>
      <c r="G111" s="126">
        <f t="shared" si="22"/>
        <v>0</v>
      </c>
      <c r="H111" s="126">
        <f t="shared" si="23"/>
        <v>0</v>
      </c>
      <c r="I111" s="126">
        <f t="shared" si="24"/>
        <v>0</v>
      </c>
    </row>
    <row r="112" spans="1:9" x14ac:dyDescent="0.25">
      <c r="A112" s="18"/>
      <c r="B112" s="2"/>
      <c r="C112" s="2"/>
      <c r="D112" s="2"/>
      <c r="E112" s="2"/>
      <c r="F112" s="126">
        <f t="shared" ref="F112:F124" si="25">+IFERROR(B112/(C19+C50),0)*100</f>
        <v>0</v>
      </c>
      <c r="G112" s="126">
        <f t="shared" ref="G112:G124" si="26">+IFERROR(C112/(D19+D50),0)*100</f>
        <v>0</v>
      </c>
      <c r="H112" s="126">
        <f t="shared" ref="H112:H124" si="27">+IFERROR(D112/(E19+E50),0)*100</f>
        <v>0</v>
      </c>
      <c r="I112" s="126">
        <f t="shared" ref="I112:I124" si="28">+IFERROR(E112/(F19+F50),0)*100</f>
        <v>0</v>
      </c>
    </row>
    <row r="113" spans="1:9" x14ac:dyDescent="0.25">
      <c r="A113" s="18"/>
      <c r="B113" s="2"/>
      <c r="C113" s="2"/>
      <c r="D113" s="2"/>
      <c r="E113" s="2"/>
      <c r="F113" s="126">
        <f t="shared" si="25"/>
        <v>0</v>
      </c>
      <c r="G113" s="126">
        <f t="shared" si="26"/>
        <v>0</v>
      </c>
      <c r="H113" s="126">
        <f t="shared" si="27"/>
        <v>0</v>
      </c>
      <c r="I113" s="126">
        <f t="shared" si="28"/>
        <v>0</v>
      </c>
    </row>
    <row r="114" spans="1:9" x14ac:dyDescent="0.25">
      <c r="A114" s="18"/>
      <c r="B114" s="2"/>
      <c r="C114" s="2"/>
      <c r="D114" s="2"/>
      <c r="E114" s="2"/>
      <c r="F114" s="126">
        <f t="shared" si="25"/>
        <v>0</v>
      </c>
      <c r="G114" s="126">
        <f t="shared" si="26"/>
        <v>0</v>
      </c>
      <c r="H114" s="126">
        <f t="shared" si="27"/>
        <v>0</v>
      </c>
      <c r="I114" s="126">
        <f t="shared" si="28"/>
        <v>0</v>
      </c>
    </row>
    <row r="115" spans="1:9" x14ac:dyDescent="0.25">
      <c r="A115" s="18"/>
      <c r="B115" s="2"/>
      <c r="C115" s="2"/>
      <c r="D115" s="2"/>
      <c r="E115" s="2"/>
      <c r="F115" s="126">
        <f t="shared" si="25"/>
        <v>0</v>
      </c>
      <c r="G115" s="126">
        <f t="shared" si="26"/>
        <v>0</v>
      </c>
      <c r="H115" s="126">
        <f t="shared" si="27"/>
        <v>0</v>
      </c>
      <c r="I115" s="126">
        <f t="shared" si="28"/>
        <v>0</v>
      </c>
    </row>
    <row r="116" spans="1:9" x14ac:dyDescent="0.25">
      <c r="A116" s="18"/>
      <c r="B116" s="2"/>
      <c r="C116" s="2"/>
      <c r="D116" s="2"/>
      <c r="E116" s="2"/>
      <c r="F116" s="126">
        <f t="shared" si="25"/>
        <v>0</v>
      </c>
      <c r="G116" s="126">
        <f t="shared" si="26"/>
        <v>0</v>
      </c>
      <c r="H116" s="126">
        <f t="shared" si="27"/>
        <v>0</v>
      </c>
      <c r="I116" s="126">
        <f t="shared" si="28"/>
        <v>0</v>
      </c>
    </row>
    <row r="117" spans="1:9" x14ac:dyDescent="0.25">
      <c r="A117" s="18"/>
      <c r="B117" s="2"/>
      <c r="C117" s="2"/>
      <c r="D117" s="2"/>
      <c r="E117" s="2"/>
      <c r="F117" s="126">
        <f t="shared" si="25"/>
        <v>0</v>
      </c>
      <c r="G117" s="126">
        <f t="shared" si="26"/>
        <v>0</v>
      </c>
      <c r="H117" s="126">
        <f t="shared" si="27"/>
        <v>0</v>
      </c>
      <c r="I117" s="126">
        <f t="shared" si="28"/>
        <v>0</v>
      </c>
    </row>
    <row r="118" spans="1:9" x14ac:dyDescent="0.25">
      <c r="A118" s="18"/>
      <c r="B118" s="2"/>
      <c r="C118" s="2"/>
      <c r="D118" s="2"/>
      <c r="E118" s="2"/>
      <c r="F118" s="126">
        <f t="shared" si="25"/>
        <v>0</v>
      </c>
      <c r="G118" s="126">
        <f t="shared" si="26"/>
        <v>0</v>
      </c>
      <c r="H118" s="126">
        <f t="shared" si="27"/>
        <v>0</v>
      </c>
      <c r="I118" s="126">
        <f t="shared" si="28"/>
        <v>0</v>
      </c>
    </row>
    <row r="119" spans="1:9" x14ac:dyDescent="0.25">
      <c r="A119" s="18"/>
      <c r="B119" s="2"/>
      <c r="C119" s="2"/>
      <c r="D119" s="2"/>
      <c r="E119" s="2"/>
      <c r="F119" s="126">
        <f t="shared" si="25"/>
        <v>0</v>
      </c>
      <c r="G119" s="126">
        <f t="shared" si="26"/>
        <v>0</v>
      </c>
      <c r="H119" s="126">
        <f t="shared" si="27"/>
        <v>0</v>
      </c>
      <c r="I119" s="126">
        <f t="shared" si="28"/>
        <v>0</v>
      </c>
    </row>
    <row r="120" spans="1:9" x14ac:dyDescent="0.25">
      <c r="A120" s="18"/>
      <c r="B120" s="2"/>
      <c r="C120" s="2"/>
      <c r="D120" s="2"/>
      <c r="E120" s="2"/>
      <c r="F120" s="126">
        <f t="shared" si="25"/>
        <v>0</v>
      </c>
      <c r="G120" s="126">
        <f t="shared" si="26"/>
        <v>0</v>
      </c>
      <c r="H120" s="126">
        <f t="shared" si="27"/>
        <v>0</v>
      </c>
      <c r="I120" s="126">
        <f t="shared" si="28"/>
        <v>0</v>
      </c>
    </row>
    <row r="121" spans="1:9" x14ac:dyDescent="0.25">
      <c r="A121" s="18"/>
      <c r="B121" s="2"/>
      <c r="C121" s="2"/>
      <c r="D121" s="2"/>
      <c r="E121" s="2"/>
      <c r="F121" s="126">
        <f t="shared" si="25"/>
        <v>0</v>
      </c>
      <c r="G121" s="126">
        <f t="shared" si="26"/>
        <v>0</v>
      </c>
      <c r="H121" s="126">
        <f t="shared" si="27"/>
        <v>0</v>
      </c>
      <c r="I121" s="126">
        <f t="shared" si="28"/>
        <v>0</v>
      </c>
    </row>
    <row r="122" spans="1:9" x14ac:dyDescent="0.25">
      <c r="A122" s="18"/>
      <c r="B122" s="2"/>
      <c r="C122" s="2"/>
      <c r="D122" s="2"/>
      <c r="E122" s="2"/>
      <c r="F122" s="126">
        <f t="shared" si="25"/>
        <v>0</v>
      </c>
      <c r="G122" s="126">
        <f t="shared" si="26"/>
        <v>0</v>
      </c>
      <c r="H122" s="126">
        <f t="shared" si="27"/>
        <v>0</v>
      </c>
      <c r="I122" s="126">
        <f t="shared" si="28"/>
        <v>0</v>
      </c>
    </row>
    <row r="123" spans="1:9" x14ac:dyDescent="0.25">
      <c r="A123" s="38"/>
      <c r="B123" s="2"/>
      <c r="C123" s="2"/>
      <c r="D123" s="2"/>
      <c r="E123" s="2"/>
      <c r="F123" s="126">
        <f t="shared" si="25"/>
        <v>0</v>
      </c>
      <c r="G123" s="126">
        <f t="shared" si="26"/>
        <v>0</v>
      </c>
      <c r="H123" s="126">
        <f t="shared" si="27"/>
        <v>0</v>
      </c>
      <c r="I123" s="126">
        <f t="shared" si="28"/>
        <v>0</v>
      </c>
    </row>
    <row r="124" spans="1:9" x14ac:dyDescent="0.25">
      <c r="A124" s="122" t="s">
        <v>32</v>
      </c>
      <c r="B124" s="48">
        <f>SUM(B97:B123)</f>
        <v>0</v>
      </c>
      <c r="C124" s="48">
        <f>SUM(C97:C123)</f>
        <v>0</v>
      </c>
      <c r="D124" s="48">
        <f>SUM(D97:D123)</f>
        <v>0</v>
      </c>
      <c r="E124" s="48">
        <f>SUM(E97:E123)</f>
        <v>0</v>
      </c>
      <c r="F124" s="126">
        <f t="shared" si="25"/>
        <v>0</v>
      </c>
      <c r="G124" s="126">
        <f t="shared" si="26"/>
        <v>0</v>
      </c>
      <c r="H124" s="126">
        <f t="shared" si="27"/>
        <v>0</v>
      </c>
      <c r="I124" s="126">
        <f t="shared" si="28"/>
        <v>0</v>
      </c>
    </row>
    <row r="125" spans="1:9" x14ac:dyDescent="0.25">
      <c r="A125" s="22"/>
      <c r="B125" s="7"/>
      <c r="C125" s="7"/>
      <c r="D125" s="7"/>
      <c r="I125" s="7"/>
    </row>
    <row r="126" spans="1:9" x14ac:dyDescent="0.25">
      <c r="A126" s="22"/>
      <c r="B126" s="7"/>
      <c r="C126" s="7"/>
      <c r="D126" s="7"/>
      <c r="E126" s="7"/>
    </row>
    <row r="127" spans="1:9" x14ac:dyDescent="0.25">
      <c r="A127" s="22"/>
      <c r="B127" s="7"/>
      <c r="C127" s="7"/>
      <c r="D127" s="7"/>
      <c r="E127" s="7"/>
    </row>
    <row r="128" spans="1:9" x14ac:dyDescent="0.25">
      <c r="A128" s="22"/>
      <c r="B128" s="7"/>
      <c r="C128" s="7"/>
      <c r="D128" s="7"/>
      <c r="E128" s="7"/>
    </row>
    <row r="129" spans="1:5" x14ac:dyDescent="0.25">
      <c r="A129" s="22"/>
      <c r="B129" s="7"/>
      <c r="C129" s="7"/>
      <c r="D129" s="7"/>
      <c r="E129" s="7"/>
    </row>
    <row r="130" spans="1:5" x14ac:dyDescent="0.25">
      <c r="A130" s="22"/>
      <c r="B130" s="7"/>
      <c r="C130" s="7"/>
      <c r="D130" s="7"/>
      <c r="E130" s="7"/>
    </row>
    <row r="131" spans="1:5" x14ac:dyDescent="0.25">
      <c r="A131" s="10"/>
      <c r="B131" s="7"/>
      <c r="C131" s="7"/>
      <c r="D131" s="7"/>
      <c r="E131" s="7"/>
    </row>
    <row r="132" spans="1:5" x14ac:dyDescent="0.25">
      <c r="A132" s="22"/>
      <c r="B132" s="7"/>
      <c r="C132" s="7"/>
      <c r="D132" s="7"/>
      <c r="E132" s="7"/>
    </row>
  </sheetData>
  <mergeCells count="4">
    <mergeCell ref="A33:J33"/>
    <mergeCell ref="A64:E64"/>
    <mergeCell ref="A1:J1"/>
    <mergeCell ref="A2:J2"/>
  </mergeCells>
  <phoneticPr fontId="2" type="noConversion"/>
  <pageMargins left="0.75" right="0.75" top="1" bottom="1" header="0.4921259845" footer="0.4921259845"/>
  <pageSetup paperSize="9" scale="74" orientation="landscape" r:id="rId1"/>
  <headerFooter alignWithMargins="0"/>
  <rowBreaks count="3" manualBreakCount="3">
    <brk id="32" max="16383" man="1"/>
    <brk id="63" max="16383" man="1"/>
    <brk id="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17"/>
  <sheetViews>
    <sheetView view="pageBreakPreview" zoomScaleNormal="100" zoomScaleSheetLayoutView="100" workbookViewId="0">
      <selection sqref="A1:J1"/>
    </sheetView>
  </sheetViews>
  <sheetFormatPr defaultRowHeight="15.75" x14ac:dyDescent="0.25"/>
  <cols>
    <col min="1" max="1" width="24.125" customWidth="1"/>
    <col min="2" max="10" width="10.625" customWidth="1"/>
  </cols>
  <sheetData>
    <row r="1" spans="1:12" ht="31.5" customHeight="1" x14ac:dyDescent="0.25">
      <c r="A1" s="765" t="s">
        <v>255</v>
      </c>
      <c r="B1" s="765"/>
      <c r="C1" s="765"/>
      <c r="D1" s="765"/>
      <c r="E1" s="765"/>
      <c r="F1" s="765"/>
      <c r="G1" s="765"/>
      <c r="H1" s="765"/>
      <c r="I1" s="765"/>
      <c r="J1" s="765"/>
      <c r="K1" s="170"/>
    </row>
    <row r="2" spans="1:12" ht="16.5" thickBot="1" x14ac:dyDescent="0.3">
      <c r="A2" s="758" t="s">
        <v>30</v>
      </c>
      <c r="B2" s="758"/>
      <c r="C2" s="758"/>
      <c r="D2" s="758"/>
      <c r="E2" s="758"/>
      <c r="F2" s="758"/>
      <c r="G2" s="758"/>
      <c r="H2" s="758"/>
      <c r="I2" s="758"/>
      <c r="J2" s="758"/>
      <c r="K2" s="15"/>
      <c r="L2" s="7"/>
    </row>
    <row r="3" spans="1:12" ht="32.25" thickBot="1" x14ac:dyDescent="0.3">
      <c r="A3" s="73" t="s">
        <v>66</v>
      </c>
      <c r="B3" s="74" t="s">
        <v>67</v>
      </c>
      <c r="C3" s="74" t="s">
        <v>68</v>
      </c>
      <c r="D3" s="75" t="s">
        <v>69</v>
      </c>
      <c r="E3" s="75" t="s">
        <v>70</v>
      </c>
      <c r="F3" s="75" t="s">
        <v>71</v>
      </c>
      <c r="G3" s="89" t="s">
        <v>72</v>
      </c>
      <c r="H3" s="89" t="s">
        <v>73</v>
      </c>
      <c r="I3" s="89" t="s">
        <v>74</v>
      </c>
      <c r="J3" s="90" t="s">
        <v>75</v>
      </c>
      <c r="K3" s="15"/>
      <c r="L3" s="7"/>
    </row>
    <row r="4" spans="1:12" x14ac:dyDescent="0.25">
      <c r="A4" s="71"/>
      <c r="B4" s="72"/>
      <c r="C4" s="72"/>
      <c r="D4" s="72"/>
      <c r="E4" s="72"/>
      <c r="F4" s="72"/>
      <c r="G4" s="123">
        <f>IFERROR(C4/B4,0)</f>
        <v>0</v>
      </c>
      <c r="H4" s="123">
        <f>IFERROR(E4/D4,0)</f>
        <v>0</v>
      </c>
      <c r="I4" s="123">
        <f>IFERROR(F4/E4,0)</f>
        <v>0</v>
      </c>
      <c r="J4" s="123">
        <f>IFERROR(F4/B4,0)</f>
        <v>0</v>
      </c>
      <c r="K4" s="15"/>
      <c r="L4" s="7"/>
    </row>
    <row r="5" spans="1:12" x14ac:dyDescent="0.25">
      <c r="A5" s="18"/>
      <c r="B5" s="2"/>
      <c r="C5" s="2"/>
      <c r="D5" s="2"/>
      <c r="E5" s="2"/>
      <c r="F5" s="2"/>
      <c r="G5" s="124">
        <f t="shared" ref="G5:G22" si="0">IFERROR(C5/B5,0)</f>
        <v>0</v>
      </c>
      <c r="H5" s="124">
        <f t="shared" ref="H5:H22" si="1">IFERROR(E5/D5,0)</f>
        <v>0</v>
      </c>
      <c r="I5" s="124">
        <f t="shared" ref="I5:I22" si="2">IFERROR(F5/E5,0)</f>
        <v>0</v>
      </c>
      <c r="J5" s="124">
        <f t="shared" ref="J5:J22" si="3">IFERROR(F5/B5,0)</f>
        <v>0</v>
      </c>
      <c r="K5" s="15"/>
      <c r="L5" s="7"/>
    </row>
    <row r="6" spans="1:12" x14ac:dyDescent="0.25">
      <c r="A6" s="18"/>
      <c r="B6" s="2"/>
      <c r="C6" s="2"/>
      <c r="D6" s="2"/>
      <c r="E6" s="2"/>
      <c r="F6" s="2"/>
      <c r="G6" s="124">
        <f t="shared" si="0"/>
        <v>0</v>
      </c>
      <c r="H6" s="124">
        <f t="shared" si="1"/>
        <v>0</v>
      </c>
      <c r="I6" s="124">
        <f t="shared" si="2"/>
        <v>0</v>
      </c>
      <c r="J6" s="124">
        <f t="shared" si="3"/>
        <v>0</v>
      </c>
      <c r="K6" s="15"/>
      <c r="L6" s="7"/>
    </row>
    <row r="7" spans="1:12" x14ac:dyDescent="0.25">
      <c r="A7" s="18"/>
      <c r="B7" s="2"/>
      <c r="C7" s="2"/>
      <c r="D7" s="2"/>
      <c r="E7" s="2"/>
      <c r="F7" s="2"/>
      <c r="G7" s="124">
        <f t="shared" si="0"/>
        <v>0</v>
      </c>
      <c r="H7" s="124">
        <f t="shared" si="1"/>
        <v>0</v>
      </c>
      <c r="I7" s="124">
        <f t="shared" si="2"/>
        <v>0</v>
      </c>
      <c r="J7" s="124">
        <f t="shared" si="3"/>
        <v>0</v>
      </c>
      <c r="K7" s="15"/>
      <c r="L7" s="7"/>
    </row>
    <row r="8" spans="1:12" x14ac:dyDescent="0.25">
      <c r="A8" s="18"/>
      <c r="B8" s="2"/>
      <c r="C8" s="2"/>
      <c r="D8" s="2"/>
      <c r="E8" s="2"/>
      <c r="F8" s="2"/>
      <c r="G8" s="124">
        <f t="shared" si="0"/>
        <v>0</v>
      </c>
      <c r="H8" s="124">
        <f t="shared" si="1"/>
        <v>0</v>
      </c>
      <c r="I8" s="124">
        <f t="shared" si="2"/>
        <v>0</v>
      </c>
      <c r="J8" s="124">
        <f t="shared" si="3"/>
        <v>0</v>
      </c>
      <c r="K8" s="15"/>
      <c r="L8" s="7"/>
    </row>
    <row r="9" spans="1:12" x14ac:dyDescent="0.25">
      <c r="A9" s="18"/>
      <c r="B9" s="2"/>
      <c r="C9" s="2"/>
      <c r="D9" s="2"/>
      <c r="E9" s="2"/>
      <c r="F9" s="2"/>
      <c r="G9" s="124">
        <f t="shared" si="0"/>
        <v>0</v>
      </c>
      <c r="H9" s="124">
        <f t="shared" si="1"/>
        <v>0</v>
      </c>
      <c r="I9" s="124">
        <f t="shared" si="2"/>
        <v>0</v>
      </c>
      <c r="J9" s="124">
        <f t="shared" si="3"/>
        <v>0</v>
      </c>
      <c r="K9" s="15"/>
      <c r="L9" s="7"/>
    </row>
    <row r="10" spans="1:12" x14ac:dyDescent="0.25">
      <c r="A10" s="18"/>
      <c r="B10" s="2"/>
      <c r="C10" s="2"/>
      <c r="D10" s="2"/>
      <c r="E10" s="2"/>
      <c r="F10" s="2"/>
      <c r="G10" s="124">
        <f t="shared" si="0"/>
        <v>0</v>
      </c>
      <c r="H10" s="124">
        <f t="shared" si="1"/>
        <v>0</v>
      </c>
      <c r="I10" s="124">
        <f t="shared" si="2"/>
        <v>0</v>
      </c>
      <c r="J10" s="124">
        <f t="shared" si="3"/>
        <v>0</v>
      </c>
      <c r="K10" s="15"/>
      <c r="L10" s="7"/>
    </row>
    <row r="11" spans="1:12" x14ac:dyDescent="0.25">
      <c r="A11" s="18"/>
      <c r="B11" s="2"/>
      <c r="C11" s="2"/>
      <c r="D11" s="2"/>
      <c r="E11" s="2"/>
      <c r="F11" s="2"/>
      <c r="G11" s="124">
        <f t="shared" si="0"/>
        <v>0</v>
      </c>
      <c r="H11" s="124">
        <f t="shared" si="1"/>
        <v>0</v>
      </c>
      <c r="I11" s="124">
        <f t="shared" si="2"/>
        <v>0</v>
      </c>
      <c r="J11" s="124">
        <f t="shared" si="3"/>
        <v>0</v>
      </c>
      <c r="K11" s="15"/>
      <c r="L11" s="7"/>
    </row>
    <row r="12" spans="1:12" x14ac:dyDescent="0.25">
      <c r="A12" s="18"/>
      <c r="B12" s="50"/>
      <c r="C12" s="50"/>
      <c r="D12" s="50"/>
      <c r="E12" s="50"/>
      <c r="F12" s="50"/>
      <c r="G12" s="124">
        <f t="shared" si="0"/>
        <v>0</v>
      </c>
      <c r="H12" s="124">
        <f t="shared" si="1"/>
        <v>0</v>
      </c>
      <c r="I12" s="124">
        <f t="shared" si="2"/>
        <v>0</v>
      </c>
      <c r="J12" s="124">
        <f t="shared" si="3"/>
        <v>0</v>
      </c>
      <c r="K12" s="15"/>
      <c r="L12" s="7"/>
    </row>
    <row r="13" spans="1:12" x14ac:dyDescent="0.25">
      <c r="A13" s="18"/>
      <c r="B13" s="38"/>
      <c r="C13" s="38"/>
      <c r="D13" s="50"/>
      <c r="E13" s="50"/>
      <c r="F13" s="50"/>
      <c r="G13" s="124">
        <f t="shared" si="0"/>
        <v>0</v>
      </c>
      <c r="H13" s="124">
        <f t="shared" si="1"/>
        <v>0</v>
      </c>
      <c r="I13" s="124">
        <f t="shared" si="2"/>
        <v>0</v>
      </c>
      <c r="J13" s="124">
        <f t="shared" si="3"/>
        <v>0</v>
      </c>
      <c r="K13" s="15"/>
      <c r="L13" s="7"/>
    </row>
    <row r="14" spans="1:12" x14ac:dyDescent="0.25">
      <c r="A14" s="18"/>
      <c r="B14" s="2"/>
      <c r="C14" s="2"/>
      <c r="D14" s="2"/>
      <c r="E14" s="2"/>
      <c r="F14" s="2"/>
      <c r="G14" s="124">
        <f t="shared" si="0"/>
        <v>0</v>
      </c>
      <c r="H14" s="124">
        <f t="shared" si="1"/>
        <v>0</v>
      </c>
      <c r="I14" s="124">
        <f t="shared" si="2"/>
        <v>0</v>
      </c>
      <c r="J14" s="124">
        <f t="shared" si="3"/>
        <v>0</v>
      </c>
      <c r="K14" s="15"/>
      <c r="L14" s="7"/>
    </row>
    <row r="15" spans="1:12" x14ac:dyDescent="0.25">
      <c r="A15" s="18"/>
      <c r="B15" s="2"/>
      <c r="C15" s="2"/>
      <c r="D15" s="2"/>
      <c r="E15" s="2"/>
      <c r="F15" s="2"/>
      <c r="G15" s="124">
        <f t="shared" si="0"/>
        <v>0</v>
      </c>
      <c r="H15" s="124">
        <f t="shared" si="1"/>
        <v>0</v>
      </c>
      <c r="I15" s="124">
        <f t="shared" si="2"/>
        <v>0</v>
      </c>
      <c r="J15" s="124">
        <f t="shared" si="3"/>
        <v>0</v>
      </c>
      <c r="K15" s="15"/>
      <c r="L15" s="7"/>
    </row>
    <row r="16" spans="1:12" x14ac:dyDescent="0.25">
      <c r="A16" s="18"/>
      <c r="B16" s="2"/>
      <c r="C16" s="2"/>
      <c r="D16" s="2"/>
      <c r="E16" s="2"/>
      <c r="F16" s="2"/>
      <c r="G16" s="124">
        <f t="shared" si="0"/>
        <v>0</v>
      </c>
      <c r="H16" s="124">
        <f t="shared" si="1"/>
        <v>0</v>
      </c>
      <c r="I16" s="124">
        <f t="shared" si="2"/>
        <v>0</v>
      </c>
      <c r="J16" s="124">
        <f t="shared" si="3"/>
        <v>0</v>
      </c>
      <c r="K16" s="15"/>
      <c r="L16" s="7"/>
    </row>
    <row r="17" spans="1:12" x14ac:dyDescent="0.25">
      <c r="A17" s="18"/>
      <c r="B17" s="2"/>
      <c r="C17" s="2"/>
      <c r="D17" s="2"/>
      <c r="E17" s="2"/>
      <c r="F17" s="2"/>
      <c r="G17" s="124">
        <f t="shared" si="0"/>
        <v>0</v>
      </c>
      <c r="H17" s="124">
        <f t="shared" si="1"/>
        <v>0</v>
      </c>
      <c r="I17" s="124">
        <f t="shared" si="2"/>
        <v>0</v>
      </c>
      <c r="J17" s="124">
        <f t="shared" si="3"/>
        <v>0</v>
      </c>
      <c r="K17" s="15"/>
      <c r="L17" s="7"/>
    </row>
    <row r="18" spans="1:12" x14ac:dyDescent="0.25">
      <c r="A18" s="18"/>
      <c r="B18" s="2"/>
      <c r="C18" s="2"/>
      <c r="D18" s="2"/>
      <c r="E18" s="2"/>
      <c r="F18" s="2"/>
      <c r="G18" s="124">
        <f t="shared" si="0"/>
        <v>0</v>
      </c>
      <c r="H18" s="124">
        <f t="shared" si="1"/>
        <v>0</v>
      </c>
      <c r="I18" s="124">
        <f t="shared" si="2"/>
        <v>0</v>
      </c>
      <c r="J18" s="124">
        <f t="shared" si="3"/>
        <v>0</v>
      </c>
      <c r="K18" s="15"/>
      <c r="L18" s="7"/>
    </row>
    <row r="19" spans="1:12" x14ac:dyDescent="0.25">
      <c r="A19" s="18"/>
      <c r="B19" s="2"/>
      <c r="C19" s="2"/>
      <c r="D19" s="2"/>
      <c r="E19" s="2"/>
      <c r="F19" s="2"/>
      <c r="G19" s="124">
        <f t="shared" si="0"/>
        <v>0</v>
      </c>
      <c r="H19" s="124">
        <f t="shared" si="1"/>
        <v>0</v>
      </c>
      <c r="I19" s="124">
        <f t="shared" si="2"/>
        <v>0</v>
      </c>
      <c r="J19" s="124">
        <f t="shared" si="3"/>
        <v>0</v>
      </c>
      <c r="K19" s="15"/>
      <c r="L19" s="7"/>
    </row>
    <row r="20" spans="1:12" x14ac:dyDescent="0.25">
      <c r="A20" s="18"/>
      <c r="B20" s="2"/>
      <c r="C20" s="2"/>
      <c r="D20" s="2"/>
      <c r="E20" s="2"/>
      <c r="F20" s="2"/>
      <c r="G20" s="124">
        <f t="shared" si="0"/>
        <v>0</v>
      </c>
      <c r="H20" s="124">
        <f t="shared" si="1"/>
        <v>0</v>
      </c>
      <c r="I20" s="124">
        <f t="shared" si="2"/>
        <v>0</v>
      </c>
      <c r="J20" s="124">
        <f t="shared" si="3"/>
        <v>0</v>
      </c>
      <c r="K20" s="39"/>
      <c r="L20" s="7"/>
    </row>
    <row r="21" spans="1:12" x14ac:dyDescent="0.25">
      <c r="A21" s="18"/>
      <c r="B21" s="2"/>
      <c r="C21" s="2"/>
      <c r="D21" s="2"/>
      <c r="E21" s="2"/>
      <c r="F21" s="2"/>
      <c r="G21" s="124">
        <f t="shared" si="0"/>
        <v>0</v>
      </c>
      <c r="H21" s="124">
        <f t="shared" si="1"/>
        <v>0</v>
      </c>
      <c r="I21" s="124">
        <f t="shared" si="2"/>
        <v>0</v>
      </c>
      <c r="J21" s="124">
        <f t="shared" si="3"/>
        <v>0</v>
      </c>
      <c r="K21" s="15"/>
      <c r="L21" s="7"/>
    </row>
    <row r="22" spans="1:12" x14ac:dyDescent="0.25">
      <c r="A22" s="18"/>
      <c r="B22" s="2"/>
      <c r="C22" s="2"/>
      <c r="D22" s="2"/>
      <c r="E22" s="2"/>
      <c r="F22" s="2"/>
      <c r="G22" s="124">
        <f t="shared" si="0"/>
        <v>0</v>
      </c>
      <c r="H22" s="124">
        <f t="shared" si="1"/>
        <v>0</v>
      </c>
      <c r="I22" s="124">
        <f t="shared" si="2"/>
        <v>0</v>
      </c>
      <c r="J22" s="124">
        <f t="shared" si="3"/>
        <v>0</v>
      </c>
      <c r="K22" s="15"/>
      <c r="L22" s="7"/>
    </row>
    <row r="23" spans="1:12" x14ac:dyDescent="0.25">
      <c r="A23" s="18"/>
      <c r="B23" s="2"/>
      <c r="C23" s="2"/>
      <c r="D23" s="2"/>
      <c r="E23" s="2"/>
      <c r="F23" s="2"/>
      <c r="G23" s="124">
        <f t="shared" ref="G23:G31" si="4">IFERROR(C23/B23,0)</f>
        <v>0</v>
      </c>
      <c r="H23" s="124">
        <f t="shared" ref="H23:H31" si="5">IFERROR(E23/D23,0)</f>
        <v>0</v>
      </c>
      <c r="I23" s="124">
        <f t="shared" ref="I23:I31" si="6">IFERROR(F23/E23,0)</f>
        <v>0</v>
      </c>
      <c r="J23" s="124">
        <f t="shared" ref="J23:J31" si="7">IFERROR(F23/B23,0)</f>
        <v>0</v>
      </c>
      <c r="K23" s="15"/>
      <c r="L23" s="7"/>
    </row>
    <row r="24" spans="1:12" x14ac:dyDescent="0.25">
      <c r="A24" s="18"/>
      <c r="B24" s="2"/>
      <c r="C24" s="2"/>
      <c r="D24" s="2"/>
      <c r="E24" s="2"/>
      <c r="F24" s="2"/>
      <c r="G24" s="124">
        <f t="shared" si="4"/>
        <v>0</v>
      </c>
      <c r="H24" s="124">
        <f t="shared" si="5"/>
        <v>0</v>
      </c>
      <c r="I24" s="124">
        <f t="shared" si="6"/>
        <v>0</v>
      </c>
      <c r="J24" s="124">
        <f t="shared" si="7"/>
        <v>0</v>
      </c>
      <c r="K24" s="15"/>
      <c r="L24" s="7"/>
    </row>
    <row r="25" spans="1:12" x14ac:dyDescent="0.25">
      <c r="A25" s="18"/>
      <c r="B25" s="2"/>
      <c r="C25" s="2"/>
      <c r="D25" s="2"/>
      <c r="E25" s="2"/>
      <c r="F25" s="2"/>
      <c r="G25" s="124">
        <f t="shared" si="4"/>
        <v>0</v>
      </c>
      <c r="H25" s="124">
        <f t="shared" si="5"/>
        <v>0</v>
      </c>
      <c r="I25" s="124">
        <f t="shared" si="6"/>
        <v>0</v>
      </c>
      <c r="J25" s="124">
        <f t="shared" si="7"/>
        <v>0</v>
      </c>
      <c r="K25" s="15"/>
      <c r="L25" s="7"/>
    </row>
    <row r="26" spans="1:12" x14ac:dyDescent="0.25">
      <c r="A26" s="18"/>
      <c r="B26" s="2"/>
      <c r="C26" s="2"/>
      <c r="D26" s="2"/>
      <c r="E26" s="2"/>
      <c r="F26" s="2"/>
      <c r="G26" s="124">
        <f t="shared" si="4"/>
        <v>0</v>
      </c>
      <c r="H26" s="124">
        <f t="shared" si="5"/>
        <v>0</v>
      </c>
      <c r="I26" s="124">
        <f t="shared" si="6"/>
        <v>0</v>
      </c>
      <c r="J26" s="124">
        <f t="shared" si="7"/>
        <v>0</v>
      </c>
      <c r="K26" s="15"/>
      <c r="L26" s="7"/>
    </row>
    <row r="27" spans="1:12" x14ac:dyDescent="0.25">
      <c r="A27" s="18"/>
      <c r="B27" s="2"/>
      <c r="C27" s="2"/>
      <c r="D27" s="2"/>
      <c r="E27" s="2"/>
      <c r="F27" s="2"/>
      <c r="G27" s="124">
        <f t="shared" si="4"/>
        <v>0</v>
      </c>
      <c r="H27" s="124">
        <f t="shared" si="5"/>
        <v>0</v>
      </c>
      <c r="I27" s="124">
        <f t="shared" si="6"/>
        <v>0</v>
      </c>
      <c r="J27" s="124">
        <f t="shared" si="7"/>
        <v>0</v>
      </c>
      <c r="K27" s="15"/>
      <c r="L27" s="7"/>
    </row>
    <row r="28" spans="1:12" x14ac:dyDescent="0.25">
      <c r="A28" s="18"/>
      <c r="B28" s="2"/>
      <c r="C28" s="2"/>
      <c r="D28" s="2"/>
      <c r="E28" s="2"/>
      <c r="F28" s="2"/>
      <c r="G28" s="124">
        <f t="shared" si="4"/>
        <v>0</v>
      </c>
      <c r="H28" s="124">
        <f t="shared" si="5"/>
        <v>0</v>
      </c>
      <c r="I28" s="124">
        <f t="shared" si="6"/>
        <v>0</v>
      </c>
      <c r="J28" s="124">
        <f t="shared" si="7"/>
        <v>0</v>
      </c>
      <c r="K28" s="15"/>
      <c r="L28" s="7"/>
    </row>
    <row r="29" spans="1:12" x14ac:dyDescent="0.25">
      <c r="A29" s="18"/>
      <c r="B29" s="2"/>
      <c r="C29" s="2"/>
      <c r="D29" s="2"/>
      <c r="E29" s="2"/>
      <c r="F29" s="2"/>
      <c r="G29" s="124">
        <f t="shared" si="4"/>
        <v>0</v>
      </c>
      <c r="H29" s="124">
        <f t="shared" si="5"/>
        <v>0</v>
      </c>
      <c r="I29" s="124">
        <f t="shared" si="6"/>
        <v>0</v>
      </c>
      <c r="J29" s="124">
        <f t="shared" si="7"/>
        <v>0</v>
      </c>
      <c r="K29" s="15"/>
      <c r="L29" s="7"/>
    </row>
    <row r="30" spans="1:12" x14ac:dyDescent="0.25">
      <c r="A30" s="38"/>
      <c r="B30" s="50"/>
      <c r="C30" s="50"/>
      <c r="D30" s="50"/>
      <c r="E30" s="50"/>
      <c r="F30" s="50"/>
      <c r="G30" s="124">
        <f t="shared" si="4"/>
        <v>0</v>
      </c>
      <c r="H30" s="124">
        <f t="shared" si="5"/>
        <v>0</v>
      </c>
      <c r="I30" s="124">
        <f t="shared" si="6"/>
        <v>0</v>
      </c>
      <c r="J30" s="124">
        <f t="shared" si="7"/>
        <v>0</v>
      </c>
      <c r="K30" s="15"/>
      <c r="L30" s="7"/>
    </row>
    <row r="31" spans="1:12" x14ac:dyDescent="0.25">
      <c r="A31" s="121" t="s">
        <v>32</v>
      </c>
      <c r="B31" s="48">
        <f>SUM(B4:B30)</f>
        <v>0</v>
      </c>
      <c r="C31" s="48">
        <f>SUM(C4:C30)</f>
        <v>0</v>
      </c>
      <c r="D31" s="48">
        <f>SUM(D4:D30)</f>
        <v>0</v>
      </c>
      <c r="E31" s="48">
        <f>SUM(E4:E30)</f>
        <v>0</v>
      </c>
      <c r="F31" s="48">
        <f>SUM(F4:F30)</f>
        <v>0</v>
      </c>
      <c r="G31" s="124">
        <f t="shared" si="4"/>
        <v>0</v>
      </c>
      <c r="H31" s="124">
        <f t="shared" si="5"/>
        <v>0</v>
      </c>
      <c r="I31" s="124">
        <f t="shared" si="6"/>
        <v>0</v>
      </c>
      <c r="J31" s="124">
        <f t="shared" si="7"/>
        <v>0</v>
      </c>
      <c r="K31" s="15"/>
      <c r="L31" s="7"/>
    </row>
    <row r="32" spans="1:12" x14ac:dyDescent="0.25">
      <c r="A32" s="39"/>
      <c r="B32" s="7"/>
      <c r="C32" s="7"/>
      <c r="D32" s="7"/>
      <c r="E32" s="7"/>
      <c r="F32" s="7"/>
      <c r="G32" s="7"/>
      <c r="H32" s="7"/>
      <c r="I32" s="7"/>
      <c r="J32" s="7"/>
      <c r="K32" s="15"/>
      <c r="L32" s="7"/>
    </row>
    <row r="33" spans="1:12" ht="16.5" thickBot="1" x14ac:dyDescent="0.3">
      <c r="A33" s="758" t="s">
        <v>31</v>
      </c>
      <c r="B33" s="758"/>
      <c r="C33" s="758"/>
      <c r="D33" s="758"/>
      <c r="E33" s="758"/>
      <c r="F33" s="758"/>
      <c r="G33" s="758"/>
      <c r="H33" s="758"/>
      <c r="I33" s="758"/>
      <c r="J33" s="758"/>
      <c r="K33" s="15"/>
      <c r="L33" s="7"/>
    </row>
    <row r="34" spans="1:12" ht="32.25" thickBot="1" x14ac:dyDescent="0.3">
      <c r="A34" s="73" t="s">
        <v>66</v>
      </c>
      <c r="B34" s="74" t="s">
        <v>67</v>
      </c>
      <c r="C34" s="74" t="s">
        <v>68</v>
      </c>
      <c r="D34" s="75" t="s">
        <v>69</v>
      </c>
      <c r="E34" s="75" t="s">
        <v>70</v>
      </c>
      <c r="F34" s="75" t="s">
        <v>71</v>
      </c>
      <c r="G34" s="89" t="s">
        <v>72</v>
      </c>
      <c r="H34" s="89" t="s">
        <v>73</v>
      </c>
      <c r="I34" s="89" t="s">
        <v>74</v>
      </c>
      <c r="J34" s="90" t="s">
        <v>75</v>
      </c>
      <c r="K34" s="15"/>
      <c r="L34" s="7"/>
    </row>
    <row r="35" spans="1:12" x14ac:dyDescent="0.25">
      <c r="A35" s="71"/>
      <c r="B35" s="72"/>
      <c r="C35" s="72"/>
      <c r="D35" s="72"/>
      <c r="E35" s="72"/>
      <c r="F35" s="72"/>
      <c r="G35" s="123">
        <f>IFERROR(C35/B35,0)</f>
        <v>0</v>
      </c>
      <c r="H35" s="123">
        <f>IFERROR(E35/D35,0)</f>
        <v>0</v>
      </c>
      <c r="I35" s="123">
        <f>IFERROR(F35/E35,0)</f>
        <v>0</v>
      </c>
      <c r="J35" s="123">
        <f>IFERROR(F35/B35,0)</f>
        <v>0</v>
      </c>
      <c r="K35" s="15"/>
      <c r="L35" s="7"/>
    </row>
    <row r="36" spans="1:12" ht="20.25" customHeight="1" x14ac:dyDescent="0.25">
      <c r="A36" s="18"/>
      <c r="B36" s="2"/>
      <c r="C36" s="2"/>
      <c r="D36" s="2"/>
      <c r="E36" s="2"/>
      <c r="F36" s="2"/>
      <c r="G36" s="124">
        <f t="shared" ref="G36:G46" si="8">IFERROR(C36/B36,0)</f>
        <v>0</v>
      </c>
      <c r="H36" s="124">
        <f t="shared" ref="H36:H46" si="9">IFERROR(E36/D36,0)</f>
        <v>0</v>
      </c>
      <c r="I36" s="124">
        <f t="shared" ref="I36:I46" si="10">IFERROR(F36/E36,0)</f>
        <v>0</v>
      </c>
      <c r="J36" s="124">
        <f t="shared" ref="J36:J46" si="11">IFERROR(F36/B36,0)</f>
        <v>0</v>
      </c>
      <c r="K36" s="15"/>
      <c r="L36" s="7"/>
    </row>
    <row r="37" spans="1:12" x14ac:dyDescent="0.25">
      <c r="A37" s="18"/>
      <c r="B37" s="2"/>
      <c r="C37" s="2"/>
      <c r="D37" s="2"/>
      <c r="E37" s="2"/>
      <c r="F37" s="2"/>
      <c r="G37" s="124">
        <f t="shared" si="8"/>
        <v>0</v>
      </c>
      <c r="H37" s="124">
        <f t="shared" si="9"/>
        <v>0</v>
      </c>
      <c r="I37" s="124">
        <f t="shared" si="10"/>
        <v>0</v>
      </c>
      <c r="J37" s="124">
        <f t="shared" si="11"/>
        <v>0</v>
      </c>
      <c r="K37" s="15"/>
      <c r="L37" s="7"/>
    </row>
    <row r="38" spans="1:12" x14ac:dyDescent="0.25">
      <c r="A38" s="18"/>
      <c r="B38" s="2"/>
      <c r="C38" s="2"/>
      <c r="D38" s="2"/>
      <c r="E38" s="2"/>
      <c r="F38" s="2"/>
      <c r="G38" s="124">
        <f t="shared" si="8"/>
        <v>0</v>
      </c>
      <c r="H38" s="124">
        <f t="shared" si="9"/>
        <v>0</v>
      </c>
      <c r="I38" s="124">
        <f t="shared" si="10"/>
        <v>0</v>
      </c>
      <c r="J38" s="124">
        <f t="shared" si="11"/>
        <v>0</v>
      </c>
      <c r="K38" s="11"/>
    </row>
    <row r="39" spans="1:12" ht="19.5" customHeight="1" x14ac:dyDescent="0.25">
      <c r="A39" s="18"/>
      <c r="B39" s="2"/>
      <c r="C39" s="2"/>
      <c r="D39" s="2"/>
      <c r="E39" s="2"/>
      <c r="F39" s="2"/>
      <c r="G39" s="124">
        <f t="shared" si="8"/>
        <v>0</v>
      </c>
      <c r="H39" s="124">
        <f t="shared" si="9"/>
        <v>0</v>
      </c>
      <c r="I39" s="124">
        <f t="shared" si="10"/>
        <v>0</v>
      </c>
      <c r="J39" s="124">
        <f t="shared" si="11"/>
        <v>0</v>
      </c>
      <c r="K39" s="11"/>
    </row>
    <row r="40" spans="1:12" ht="20.25" customHeight="1" x14ac:dyDescent="0.25">
      <c r="A40" s="18"/>
      <c r="B40" s="2"/>
      <c r="C40" s="2"/>
      <c r="D40" s="2"/>
      <c r="E40" s="2"/>
      <c r="F40" s="2"/>
      <c r="G40" s="124">
        <f t="shared" si="8"/>
        <v>0</v>
      </c>
      <c r="H40" s="124">
        <f t="shared" si="9"/>
        <v>0</v>
      </c>
      <c r="I40" s="124">
        <f t="shared" si="10"/>
        <v>0</v>
      </c>
      <c r="J40" s="124">
        <f t="shared" si="11"/>
        <v>0</v>
      </c>
      <c r="K40" s="11"/>
    </row>
    <row r="41" spans="1:12" ht="19.5" customHeight="1" x14ac:dyDescent="0.25">
      <c r="A41" s="18"/>
      <c r="B41" s="2"/>
      <c r="C41" s="2"/>
      <c r="D41" s="2"/>
      <c r="E41" s="2"/>
      <c r="F41" s="2"/>
      <c r="G41" s="124">
        <f t="shared" si="8"/>
        <v>0</v>
      </c>
      <c r="H41" s="124">
        <f t="shared" si="9"/>
        <v>0</v>
      </c>
      <c r="I41" s="124">
        <f t="shared" si="10"/>
        <v>0</v>
      </c>
      <c r="J41" s="124">
        <f t="shared" si="11"/>
        <v>0</v>
      </c>
      <c r="K41" s="11"/>
    </row>
    <row r="42" spans="1:12" ht="18.75" customHeight="1" x14ac:dyDescent="0.25">
      <c r="A42" s="18"/>
      <c r="B42" s="2"/>
      <c r="C42" s="2"/>
      <c r="D42" s="2"/>
      <c r="E42" s="2"/>
      <c r="F42" s="2"/>
      <c r="G42" s="124">
        <f t="shared" si="8"/>
        <v>0</v>
      </c>
      <c r="H42" s="124">
        <f t="shared" si="9"/>
        <v>0</v>
      </c>
      <c r="I42" s="124">
        <f t="shared" si="10"/>
        <v>0</v>
      </c>
      <c r="J42" s="124">
        <f t="shared" si="11"/>
        <v>0</v>
      </c>
      <c r="K42" s="11"/>
    </row>
    <row r="43" spans="1:12" ht="21.75" customHeight="1" x14ac:dyDescent="0.25">
      <c r="A43" s="18"/>
      <c r="B43" s="50"/>
      <c r="C43" s="50"/>
      <c r="D43" s="50"/>
      <c r="E43" s="50"/>
      <c r="F43" s="50"/>
      <c r="G43" s="124">
        <f t="shared" si="8"/>
        <v>0</v>
      </c>
      <c r="H43" s="124">
        <f t="shared" si="9"/>
        <v>0</v>
      </c>
      <c r="I43" s="124">
        <f t="shared" si="10"/>
        <v>0</v>
      </c>
      <c r="J43" s="124">
        <f t="shared" si="11"/>
        <v>0</v>
      </c>
      <c r="K43" s="11"/>
    </row>
    <row r="44" spans="1:12" x14ac:dyDescent="0.25">
      <c r="A44" s="18"/>
      <c r="B44" s="38"/>
      <c r="C44" s="38"/>
      <c r="D44" s="50"/>
      <c r="E44" s="50"/>
      <c r="F44" s="50"/>
      <c r="G44" s="124">
        <f t="shared" si="8"/>
        <v>0</v>
      </c>
      <c r="H44" s="124">
        <f t="shared" si="9"/>
        <v>0</v>
      </c>
      <c r="I44" s="124">
        <f t="shared" si="10"/>
        <v>0</v>
      </c>
      <c r="J44" s="124">
        <f t="shared" si="11"/>
        <v>0</v>
      </c>
      <c r="K44" s="11"/>
    </row>
    <row r="45" spans="1:12" x14ac:dyDescent="0.25">
      <c r="A45" s="18"/>
      <c r="B45" s="2"/>
      <c r="C45" s="2"/>
      <c r="D45" s="2"/>
      <c r="E45" s="2"/>
      <c r="F45" s="2"/>
      <c r="G45" s="124">
        <f t="shared" si="8"/>
        <v>0</v>
      </c>
      <c r="H45" s="124">
        <f t="shared" si="9"/>
        <v>0</v>
      </c>
      <c r="I45" s="124">
        <f t="shared" si="10"/>
        <v>0</v>
      </c>
      <c r="J45" s="124">
        <f t="shared" si="11"/>
        <v>0</v>
      </c>
      <c r="K45" s="11"/>
    </row>
    <row r="46" spans="1:12" x14ac:dyDescent="0.25">
      <c r="A46" s="18"/>
      <c r="B46" s="2"/>
      <c r="C46" s="2"/>
      <c r="D46" s="2"/>
      <c r="E46" s="2"/>
      <c r="F46" s="2"/>
      <c r="G46" s="124">
        <f t="shared" si="8"/>
        <v>0</v>
      </c>
      <c r="H46" s="124">
        <f t="shared" si="9"/>
        <v>0</v>
      </c>
      <c r="I46" s="124">
        <f t="shared" si="10"/>
        <v>0</v>
      </c>
      <c r="J46" s="124">
        <f t="shared" si="11"/>
        <v>0</v>
      </c>
      <c r="K46" s="11"/>
    </row>
    <row r="47" spans="1:12" x14ac:dyDescent="0.25">
      <c r="A47" s="18"/>
      <c r="B47" s="2"/>
      <c r="C47" s="2"/>
      <c r="D47" s="2"/>
      <c r="E47" s="2"/>
      <c r="F47" s="2"/>
      <c r="G47" s="124">
        <f t="shared" ref="G47:G62" si="12">IFERROR(C47/B47,0)</f>
        <v>0</v>
      </c>
      <c r="H47" s="124">
        <f t="shared" ref="H47:H62" si="13">IFERROR(E47/D47,0)</f>
        <v>0</v>
      </c>
      <c r="I47" s="124">
        <f t="shared" ref="I47:I62" si="14">IFERROR(F47/E47,0)</f>
        <v>0</v>
      </c>
      <c r="J47" s="124">
        <f t="shared" ref="J47:J62" si="15">IFERROR(F47/B47,0)</f>
        <v>0</v>
      </c>
      <c r="K47" s="11"/>
    </row>
    <row r="48" spans="1:12" x14ac:dyDescent="0.25">
      <c r="A48" s="18"/>
      <c r="B48" s="2"/>
      <c r="C48" s="2"/>
      <c r="D48" s="2"/>
      <c r="E48" s="2"/>
      <c r="F48" s="2"/>
      <c r="G48" s="124">
        <f t="shared" si="12"/>
        <v>0</v>
      </c>
      <c r="H48" s="124">
        <f t="shared" si="13"/>
        <v>0</v>
      </c>
      <c r="I48" s="124">
        <f t="shared" si="14"/>
        <v>0</v>
      </c>
      <c r="J48" s="124">
        <f t="shared" si="15"/>
        <v>0</v>
      </c>
      <c r="K48" s="11"/>
    </row>
    <row r="49" spans="1:11" x14ac:dyDescent="0.25">
      <c r="A49" s="18"/>
      <c r="B49" s="2"/>
      <c r="C49" s="2"/>
      <c r="D49" s="2"/>
      <c r="E49" s="2"/>
      <c r="F49" s="2"/>
      <c r="G49" s="124">
        <f t="shared" si="12"/>
        <v>0</v>
      </c>
      <c r="H49" s="124">
        <f t="shared" si="13"/>
        <v>0</v>
      </c>
      <c r="I49" s="124">
        <f t="shared" si="14"/>
        <v>0</v>
      </c>
      <c r="J49" s="124">
        <f t="shared" si="15"/>
        <v>0</v>
      </c>
      <c r="K49" s="11"/>
    </row>
    <row r="50" spans="1:11" x14ac:dyDescent="0.25">
      <c r="A50" s="18"/>
      <c r="B50" s="2"/>
      <c r="C50" s="2"/>
      <c r="D50" s="2"/>
      <c r="E50" s="2"/>
      <c r="F50" s="2"/>
      <c r="G50" s="124">
        <f t="shared" si="12"/>
        <v>0</v>
      </c>
      <c r="H50" s="124">
        <f t="shared" si="13"/>
        <v>0</v>
      </c>
      <c r="I50" s="124">
        <f t="shared" si="14"/>
        <v>0</v>
      </c>
      <c r="J50" s="124">
        <f t="shared" si="15"/>
        <v>0</v>
      </c>
      <c r="K50" s="11"/>
    </row>
    <row r="51" spans="1:11" x14ac:dyDescent="0.25">
      <c r="A51" s="18"/>
      <c r="B51" s="2"/>
      <c r="C51" s="2"/>
      <c r="D51" s="2"/>
      <c r="E51" s="2"/>
      <c r="F51" s="2"/>
      <c r="G51" s="124">
        <f t="shared" si="12"/>
        <v>0</v>
      </c>
      <c r="H51" s="124">
        <f t="shared" si="13"/>
        <v>0</v>
      </c>
      <c r="I51" s="124">
        <f t="shared" si="14"/>
        <v>0</v>
      </c>
      <c r="J51" s="124">
        <f t="shared" si="15"/>
        <v>0</v>
      </c>
      <c r="K51" s="11"/>
    </row>
    <row r="52" spans="1:11" x14ac:dyDescent="0.25">
      <c r="A52" s="18"/>
      <c r="B52" s="2"/>
      <c r="C52" s="2"/>
      <c r="D52" s="2"/>
      <c r="E52" s="2"/>
      <c r="F52" s="2"/>
      <c r="G52" s="124">
        <f t="shared" si="12"/>
        <v>0</v>
      </c>
      <c r="H52" s="124">
        <f t="shared" si="13"/>
        <v>0</v>
      </c>
      <c r="I52" s="124">
        <f t="shared" si="14"/>
        <v>0</v>
      </c>
      <c r="J52" s="124">
        <f t="shared" si="15"/>
        <v>0</v>
      </c>
      <c r="K52" s="11"/>
    </row>
    <row r="53" spans="1:11" x14ac:dyDescent="0.25">
      <c r="A53" s="18"/>
      <c r="B53" s="2"/>
      <c r="C53" s="2"/>
      <c r="D53" s="2"/>
      <c r="E53" s="2"/>
      <c r="F53" s="2"/>
      <c r="G53" s="124">
        <f t="shared" si="12"/>
        <v>0</v>
      </c>
      <c r="H53" s="124">
        <f t="shared" si="13"/>
        <v>0</v>
      </c>
      <c r="I53" s="124">
        <f t="shared" si="14"/>
        <v>0</v>
      </c>
      <c r="J53" s="124">
        <f t="shared" si="15"/>
        <v>0</v>
      </c>
      <c r="K53" s="11"/>
    </row>
    <row r="54" spans="1:11" ht="20.25" customHeight="1" x14ac:dyDescent="0.25">
      <c r="A54" s="18"/>
      <c r="B54" s="2"/>
      <c r="C54" s="2"/>
      <c r="D54" s="2"/>
      <c r="E54" s="2"/>
      <c r="F54" s="2"/>
      <c r="G54" s="124">
        <f t="shared" si="12"/>
        <v>0</v>
      </c>
      <c r="H54" s="124">
        <f t="shared" si="13"/>
        <v>0</v>
      </c>
      <c r="I54" s="124">
        <f t="shared" si="14"/>
        <v>0</v>
      </c>
      <c r="J54" s="124">
        <f t="shared" si="15"/>
        <v>0</v>
      </c>
      <c r="K54" s="11"/>
    </row>
    <row r="55" spans="1:11" x14ac:dyDescent="0.25">
      <c r="A55" s="18"/>
      <c r="B55" s="2"/>
      <c r="C55" s="2"/>
      <c r="D55" s="2"/>
      <c r="E55" s="2"/>
      <c r="F55" s="2"/>
      <c r="G55" s="124">
        <f t="shared" si="12"/>
        <v>0</v>
      </c>
      <c r="H55" s="124">
        <f t="shared" si="13"/>
        <v>0</v>
      </c>
      <c r="I55" s="124">
        <f t="shared" si="14"/>
        <v>0</v>
      </c>
      <c r="J55" s="124">
        <f t="shared" si="15"/>
        <v>0</v>
      </c>
      <c r="K55" s="11"/>
    </row>
    <row r="56" spans="1:11" ht="20.25" customHeight="1" x14ac:dyDescent="0.25">
      <c r="A56" s="18"/>
      <c r="B56" s="2"/>
      <c r="C56" s="2"/>
      <c r="D56" s="2"/>
      <c r="E56" s="2"/>
      <c r="F56" s="2"/>
      <c r="G56" s="124">
        <f t="shared" si="12"/>
        <v>0</v>
      </c>
      <c r="H56" s="124">
        <f t="shared" si="13"/>
        <v>0</v>
      </c>
      <c r="I56" s="124">
        <f t="shared" si="14"/>
        <v>0</v>
      </c>
      <c r="J56" s="124">
        <f t="shared" si="15"/>
        <v>0</v>
      </c>
      <c r="K56" s="11"/>
    </row>
    <row r="57" spans="1:11" ht="18" customHeight="1" x14ac:dyDescent="0.25">
      <c r="A57" s="18"/>
      <c r="B57" s="2"/>
      <c r="C57" s="2"/>
      <c r="D57" s="2"/>
      <c r="E57" s="2"/>
      <c r="F57" s="2"/>
      <c r="G57" s="124">
        <f t="shared" si="12"/>
        <v>0</v>
      </c>
      <c r="H57" s="124">
        <f t="shared" si="13"/>
        <v>0</v>
      </c>
      <c r="I57" s="124">
        <f t="shared" si="14"/>
        <v>0</v>
      </c>
      <c r="J57" s="124">
        <f t="shared" si="15"/>
        <v>0</v>
      </c>
      <c r="K57" s="11"/>
    </row>
    <row r="58" spans="1:11" ht="17.25" customHeight="1" x14ac:dyDescent="0.25">
      <c r="A58" s="18"/>
      <c r="B58" s="2"/>
      <c r="C58" s="2"/>
      <c r="D58" s="2"/>
      <c r="E58" s="2"/>
      <c r="F58" s="2"/>
      <c r="G58" s="124">
        <f t="shared" si="12"/>
        <v>0</v>
      </c>
      <c r="H58" s="124">
        <f t="shared" si="13"/>
        <v>0</v>
      </c>
      <c r="I58" s="124">
        <f t="shared" si="14"/>
        <v>0</v>
      </c>
      <c r="J58" s="124">
        <f t="shared" si="15"/>
        <v>0</v>
      </c>
      <c r="K58" s="11"/>
    </row>
    <row r="59" spans="1:11" ht="18" customHeight="1" x14ac:dyDescent="0.25">
      <c r="A59" s="18"/>
      <c r="B59" s="2"/>
      <c r="C59" s="2"/>
      <c r="D59" s="2"/>
      <c r="E59" s="2"/>
      <c r="F59" s="2"/>
      <c r="G59" s="124">
        <f t="shared" si="12"/>
        <v>0</v>
      </c>
      <c r="H59" s="124">
        <f t="shared" si="13"/>
        <v>0</v>
      </c>
      <c r="I59" s="124">
        <f t="shared" si="14"/>
        <v>0</v>
      </c>
      <c r="J59" s="124">
        <f t="shared" si="15"/>
        <v>0</v>
      </c>
      <c r="K59" s="11"/>
    </row>
    <row r="60" spans="1:11" ht="18" customHeight="1" x14ac:dyDescent="0.25">
      <c r="A60" s="18"/>
      <c r="B60" s="2"/>
      <c r="C60" s="2"/>
      <c r="D60" s="2"/>
      <c r="E60" s="2"/>
      <c r="F60" s="2"/>
      <c r="G60" s="124">
        <f t="shared" si="12"/>
        <v>0</v>
      </c>
      <c r="H60" s="124">
        <f t="shared" si="13"/>
        <v>0</v>
      </c>
      <c r="I60" s="124">
        <f t="shared" si="14"/>
        <v>0</v>
      </c>
      <c r="J60" s="124">
        <f t="shared" si="15"/>
        <v>0</v>
      </c>
      <c r="K60" s="11"/>
    </row>
    <row r="61" spans="1:11" x14ac:dyDescent="0.25">
      <c r="A61" s="38"/>
      <c r="B61" s="50"/>
      <c r="C61" s="50"/>
      <c r="D61" s="50"/>
      <c r="E61" s="50"/>
      <c r="F61" s="50"/>
      <c r="G61" s="124">
        <f t="shared" si="12"/>
        <v>0</v>
      </c>
      <c r="H61" s="124">
        <f t="shared" si="13"/>
        <v>0</v>
      </c>
      <c r="I61" s="124">
        <f t="shared" si="14"/>
        <v>0</v>
      </c>
      <c r="J61" s="124">
        <f t="shared" si="15"/>
        <v>0</v>
      </c>
      <c r="K61" s="11"/>
    </row>
    <row r="62" spans="1:11" x14ac:dyDescent="0.25">
      <c r="A62" s="121" t="s">
        <v>32</v>
      </c>
      <c r="B62" s="48">
        <f>SUM(B35:B61)</f>
        <v>0</v>
      </c>
      <c r="C62" s="48">
        <f>SUM(C35:C61)</f>
        <v>0</v>
      </c>
      <c r="D62" s="48">
        <f>SUM(D35:D61)</f>
        <v>0</v>
      </c>
      <c r="E62" s="48">
        <f>SUM(E35:E61)</f>
        <v>0</v>
      </c>
      <c r="F62" s="48">
        <f>SUM(F35:F61)</f>
        <v>0</v>
      </c>
      <c r="G62" s="124">
        <f t="shared" si="12"/>
        <v>0</v>
      </c>
      <c r="H62" s="124">
        <f t="shared" si="13"/>
        <v>0</v>
      </c>
      <c r="I62" s="124">
        <f t="shared" si="14"/>
        <v>0</v>
      </c>
      <c r="J62" s="124">
        <f t="shared" si="15"/>
        <v>0</v>
      </c>
      <c r="K62" s="11"/>
    </row>
    <row r="63" spans="1:11" x14ac:dyDescent="0.25">
      <c r="K63" s="11"/>
    </row>
    <row r="64" spans="1:11" ht="16.5" thickBot="1" x14ac:dyDescent="0.3">
      <c r="A64" s="761" t="s">
        <v>81</v>
      </c>
      <c r="B64" s="762"/>
      <c r="C64" s="762"/>
      <c r="D64" s="762"/>
      <c r="E64" s="763"/>
      <c r="K64" s="11"/>
    </row>
    <row r="65" spans="1:11" ht="63.75" thickBot="1" x14ac:dyDescent="0.3">
      <c r="A65" s="84" t="s">
        <v>66</v>
      </c>
      <c r="B65" s="85" t="s">
        <v>68</v>
      </c>
      <c r="C65" s="86" t="s">
        <v>69</v>
      </c>
      <c r="D65" s="86" t="s">
        <v>70</v>
      </c>
      <c r="E65" s="86" t="s">
        <v>71</v>
      </c>
      <c r="F65" s="87" t="s">
        <v>77</v>
      </c>
      <c r="G65" s="87" t="s">
        <v>78</v>
      </c>
      <c r="H65" s="87" t="s">
        <v>79</v>
      </c>
      <c r="I65" s="88" t="s">
        <v>80</v>
      </c>
      <c r="K65" s="11"/>
    </row>
    <row r="66" spans="1:11" x14ac:dyDescent="0.25">
      <c r="A66" s="71"/>
      <c r="B66" s="72"/>
      <c r="C66" s="72"/>
      <c r="D66" s="72"/>
      <c r="E66" s="72"/>
      <c r="F66" s="125">
        <f>+IFERROR(B66/(C4+C35),0)*100</f>
        <v>0</v>
      </c>
      <c r="G66" s="125">
        <f>+IFERROR(C66/(D4+D35),0)*100</f>
        <v>0</v>
      </c>
      <c r="H66" s="125">
        <f>+IFERROR(D66/(E4+E35),0)*100</f>
        <v>0</v>
      </c>
      <c r="I66" s="125">
        <f>+IFERROR(E66/(F4+F35),0)*100</f>
        <v>0</v>
      </c>
      <c r="K66" s="11"/>
    </row>
    <row r="67" spans="1:11" x14ac:dyDescent="0.25">
      <c r="A67" s="18"/>
      <c r="B67" s="2"/>
      <c r="C67" s="2"/>
      <c r="D67" s="2"/>
      <c r="E67" s="2"/>
      <c r="F67" s="126">
        <f t="shared" ref="F67:F77" si="16">+IFERROR(B67/(C5+C36),0)*100</f>
        <v>0</v>
      </c>
      <c r="G67" s="126">
        <f t="shared" ref="G67:G77" si="17">+IFERROR(C67/(D5+D36),0)*100</f>
        <v>0</v>
      </c>
      <c r="H67" s="126">
        <f t="shared" ref="H67:H78" si="18">+IFERROR(D67/(E5+E36),0)*100</f>
        <v>0</v>
      </c>
      <c r="I67" s="126">
        <f t="shared" ref="I67:I78" si="19">+IFERROR(E67/(F5+F36),0)*100</f>
        <v>0</v>
      </c>
      <c r="K67" s="11"/>
    </row>
    <row r="68" spans="1:11" x14ac:dyDescent="0.25">
      <c r="A68" s="18"/>
      <c r="B68" s="2"/>
      <c r="C68" s="2"/>
      <c r="D68" s="2"/>
      <c r="E68" s="2"/>
      <c r="F68" s="126">
        <f t="shared" si="16"/>
        <v>0</v>
      </c>
      <c r="G68" s="126">
        <f t="shared" si="17"/>
        <v>0</v>
      </c>
      <c r="H68" s="126">
        <f t="shared" si="18"/>
        <v>0</v>
      </c>
      <c r="I68" s="126">
        <f t="shared" si="19"/>
        <v>0</v>
      </c>
      <c r="K68" s="11"/>
    </row>
    <row r="69" spans="1:11" x14ac:dyDescent="0.25">
      <c r="A69" s="18"/>
      <c r="B69" s="2"/>
      <c r="C69" s="2"/>
      <c r="D69" s="2"/>
      <c r="E69" s="2"/>
      <c r="F69" s="126">
        <f t="shared" si="16"/>
        <v>0</v>
      </c>
      <c r="G69" s="126">
        <f t="shared" si="17"/>
        <v>0</v>
      </c>
      <c r="H69" s="126">
        <f t="shared" si="18"/>
        <v>0</v>
      </c>
      <c r="I69" s="126">
        <f t="shared" si="19"/>
        <v>0</v>
      </c>
      <c r="K69" s="11"/>
    </row>
    <row r="70" spans="1:11" x14ac:dyDescent="0.25">
      <c r="A70" s="18"/>
      <c r="B70" s="2"/>
      <c r="C70" s="2"/>
      <c r="D70" s="2"/>
      <c r="E70" s="2"/>
      <c r="F70" s="126">
        <f t="shared" si="16"/>
        <v>0</v>
      </c>
      <c r="G70" s="126">
        <f t="shared" si="17"/>
        <v>0</v>
      </c>
      <c r="H70" s="126">
        <f t="shared" si="18"/>
        <v>0</v>
      </c>
      <c r="I70" s="126">
        <f t="shared" si="19"/>
        <v>0</v>
      </c>
      <c r="K70" s="11"/>
    </row>
    <row r="71" spans="1:11" x14ac:dyDescent="0.25">
      <c r="A71" s="18"/>
      <c r="B71" s="2"/>
      <c r="C71" s="2"/>
      <c r="D71" s="2"/>
      <c r="E71" s="2"/>
      <c r="F71" s="126">
        <f t="shared" si="16"/>
        <v>0</v>
      </c>
      <c r="G71" s="126">
        <f t="shared" si="17"/>
        <v>0</v>
      </c>
      <c r="H71" s="126">
        <f t="shared" si="18"/>
        <v>0</v>
      </c>
      <c r="I71" s="126">
        <f t="shared" si="19"/>
        <v>0</v>
      </c>
      <c r="K71" s="11"/>
    </row>
    <row r="72" spans="1:11" x14ac:dyDescent="0.25">
      <c r="A72" s="18"/>
      <c r="B72" s="2"/>
      <c r="C72" s="2"/>
      <c r="D72" s="2"/>
      <c r="E72" s="2"/>
      <c r="F72" s="126">
        <f t="shared" si="16"/>
        <v>0</v>
      </c>
      <c r="G72" s="126">
        <f t="shared" si="17"/>
        <v>0</v>
      </c>
      <c r="H72" s="126">
        <f t="shared" si="18"/>
        <v>0</v>
      </c>
      <c r="I72" s="126">
        <f t="shared" si="19"/>
        <v>0</v>
      </c>
      <c r="K72" s="11"/>
    </row>
    <row r="73" spans="1:11" x14ac:dyDescent="0.25">
      <c r="A73" s="18"/>
      <c r="B73" s="50"/>
      <c r="C73" s="50"/>
      <c r="D73" s="50"/>
      <c r="E73" s="50"/>
      <c r="F73" s="126">
        <f t="shared" si="16"/>
        <v>0</v>
      </c>
      <c r="G73" s="126">
        <f t="shared" si="17"/>
        <v>0</v>
      </c>
      <c r="H73" s="126">
        <f t="shared" si="18"/>
        <v>0</v>
      </c>
      <c r="I73" s="126">
        <f t="shared" si="19"/>
        <v>0</v>
      </c>
      <c r="K73" s="11"/>
    </row>
    <row r="74" spans="1:11" x14ac:dyDescent="0.25">
      <c r="A74" s="18"/>
      <c r="B74" s="38"/>
      <c r="C74" s="50"/>
      <c r="D74" s="50"/>
      <c r="E74" s="50"/>
      <c r="F74" s="126">
        <f t="shared" si="16"/>
        <v>0</v>
      </c>
      <c r="G74" s="126">
        <f t="shared" si="17"/>
        <v>0</v>
      </c>
      <c r="H74" s="126">
        <f t="shared" si="18"/>
        <v>0</v>
      </c>
      <c r="I74" s="126">
        <f t="shared" si="19"/>
        <v>0</v>
      </c>
      <c r="K74" s="11"/>
    </row>
    <row r="75" spans="1:11" x14ac:dyDescent="0.25">
      <c r="A75" s="18"/>
      <c r="B75" s="2"/>
      <c r="C75" s="2"/>
      <c r="D75" s="2"/>
      <c r="E75" s="2"/>
      <c r="F75" s="126">
        <f t="shared" si="16"/>
        <v>0</v>
      </c>
      <c r="G75" s="126">
        <f t="shared" si="17"/>
        <v>0</v>
      </c>
      <c r="H75" s="126">
        <f t="shared" si="18"/>
        <v>0</v>
      </c>
      <c r="I75" s="126">
        <f t="shared" si="19"/>
        <v>0</v>
      </c>
      <c r="K75" s="11"/>
    </row>
    <row r="76" spans="1:11" x14ac:dyDescent="0.25">
      <c r="A76" s="18"/>
      <c r="B76" s="2"/>
      <c r="C76" s="2"/>
      <c r="D76" s="2"/>
      <c r="E76" s="2"/>
      <c r="F76" s="126">
        <f t="shared" si="16"/>
        <v>0</v>
      </c>
      <c r="G76" s="126">
        <f t="shared" si="17"/>
        <v>0</v>
      </c>
      <c r="H76" s="126">
        <f t="shared" si="18"/>
        <v>0</v>
      </c>
      <c r="I76" s="126">
        <f t="shared" si="19"/>
        <v>0</v>
      </c>
      <c r="K76" s="11"/>
    </row>
    <row r="77" spans="1:11" x14ac:dyDescent="0.25">
      <c r="A77" s="18"/>
      <c r="B77" s="2"/>
      <c r="C77" s="2"/>
      <c r="D77" s="2"/>
      <c r="E77" s="2"/>
      <c r="F77" s="126">
        <f t="shared" si="16"/>
        <v>0</v>
      </c>
      <c r="G77" s="126">
        <f t="shared" si="17"/>
        <v>0</v>
      </c>
      <c r="H77" s="126">
        <f t="shared" si="18"/>
        <v>0</v>
      </c>
      <c r="I77" s="126">
        <f t="shared" si="19"/>
        <v>0</v>
      </c>
      <c r="K77" s="11"/>
    </row>
    <row r="78" spans="1:11" x14ac:dyDescent="0.25">
      <c r="A78" s="18"/>
      <c r="B78" s="2"/>
      <c r="C78" s="2"/>
      <c r="D78" s="2"/>
      <c r="E78" s="2"/>
      <c r="F78" s="126">
        <f t="shared" ref="F78:G89" si="20">+IFERROR(B78/(C16+C47),0)*100</f>
        <v>0</v>
      </c>
      <c r="G78" s="126">
        <f t="shared" si="20"/>
        <v>0</v>
      </c>
      <c r="H78" s="126">
        <f t="shared" si="18"/>
        <v>0</v>
      </c>
      <c r="I78" s="126">
        <f t="shared" si="19"/>
        <v>0</v>
      </c>
      <c r="K78" s="11"/>
    </row>
    <row r="79" spans="1:11" x14ac:dyDescent="0.25">
      <c r="A79" s="18"/>
      <c r="B79" s="2"/>
      <c r="C79" s="2"/>
      <c r="D79" s="2"/>
      <c r="E79" s="2"/>
      <c r="F79" s="126">
        <f t="shared" si="20"/>
        <v>0</v>
      </c>
      <c r="G79" s="126">
        <f t="shared" si="20"/>
        <v>0</v>
      </c>
      <c r="H79" s="126">
        <f t="shared" ref="H79:H93" si="21">+IFERROR(D79/(E17+E48),0)*100</f>
        <v>0</v>
      </c>
      <c r="I79" s="126">
        <f t="shared" ref="I79:I93" si="22">+IFERROR(E79/(F17+F48),0)*100</f>
        <v>0</v>
      </c>
      <c r="K79" s="11"/>
    </row>
    <row r="80" spans="1:11" x14ac:dyDescent="0.25">
      <c r="A80" s="18"/>
      <c r="B80" s="2"/>
      <c r="C80" s="2"/>
      <c r="D80" s="2"/>
      <c r="E80" s="2"/>
      <c r="F80" s="126">
        <f t="shared" si="20"/>
        <v>0</v>
      </c>
      <c r="G80" s="126">
        <f t="shared" si="20"/>
        <v>0</v>
      </c>
      <c r="H80" s="126">
        <f t="shared" si="21"/>
        <v>0</v>
      </c>
      <c r="I80" s="126">
        <f t="shared" si="22"/>
        <v>0</v>
      </c>
      <c r="K80" s="11"/>
    </row>
    <row r="81" spans="1:11" x14ac:dyDescent="0.25">
      <c r="A81" s="18"/>
      <c r="B81" s="2"/>
      <c r="C81" s="2"/>
      <c r="D81" s="2"/>
      <c r="E81" s="2"/>
      <c r="F81" s="126">
        <f t="shared" si="20"/>
        <v>0</v>
      </c>
      <c r="G81" s="126">
        <f t="shared" si="20"/>
        <v>0</v>
      </c>
      <c r="H81" s="126">
        <f t="shared" si="21"/>
        <v>0</v>
      </c>
      <c r="I81" s="126">
        <f t="shared" si="22"/>
        <v>0</v>
      </c>
      <c r="K81" s="11"/>
    </row>
    <row r="82" spans="1:11" x14ac:dyDescent="0.25">
      <c r="A82" s="18"/>
      <c r="B82" s="2"/>
      <c r="C82" s="2"/>
      <c r="D82" s="2"/>
      <c r="E82" s="2"/>
      <c r="F82" s="126">
        <f t="shared" si="20"/>
        <v>0</v>
      </c>
      <c r="G82" s="126">
        <f t="shared" si="20"/>
        <v>0</v>
      </c>
      <c r="H82" s="126">
        <f t="shared" si="21"/>
        <v>0</v>
      </c>
      <c r="I82" s="126">
        <f t="shared" si="22"/>
        <v>0</v>
      </c>
      <c r="K82" s="11"/>
    </row>
    <row r="83" spans="1:11" x14ac:dyDescent="0.25">
      <c r="A83" s="18"/>
      <c r="B83" s="2"/>
      <c r="C83" s="2"/>
      <c r="D83" s="2"/>
      <c r="E83" s="2"/>
      <c r="F83" s="126">
        <f t="shared" si="20"/>
        <v>0</v>
      </c>
      <c r="G83" s="126">
        <f t="shared" si="20"/>
        <v>0</v>
      </c>
      <c r="H83" s="126">
        <f t="shared" si="21"/>
        <v>0</v>
      </c>
      <c r="I83" s="126">
        <f t="shared" si="22"/>
        <v>0</v>
      </c>
      <c r="K83" s="11"/>
    </row>
    <row r="84" spans="1:11" x14ac:dyDescent="0.25">
      <c r="A84" s="18"/>
      <c r="B84" s="2"/>
      <c r="C84" s="2"/>
      <c r="D84" s="2"/>
      <c r="E84" s="2"/>
      <c r="F84" s="126">
        <f t="shared" si="20"/>
        <v>0</v>
      </c>
      <c r="G84" s="126">
        <f t="shared" si="20"/>
        <v>0</v>
      </c>
      <c r="H84" s="126">
        <f t="shared" si="21"/>
        <v>0</v>
      </c>
      <c r="I84" s="126">
        <f t="shared" si="22"/>
        <v>0</v>
      </c>
      <c r="K84" s="11"/>
    </row>
    <row r="85" spans="1:11" x14ac:dyDescent="0.25">
      <c r="A85" s="18"/>
      <c r="B85" s="2"/>
      <c r="C85" s="2"/>
      <c r="D85" s="2"/>
      <c r="E85" s="2"/>
      <c r="F85" s="126">
        <f t="shared" si="20"/>
        <v>0</v>
      </c>
      <c r="G85" s="126">
        <f t="shared" si="20"/>
        <v>0</v>
      </c>
      <c r="H85" s="126">
        <f t="shared" si="21"/>
        <v>0</v>
      </c>
      <c r="I85" s="126">
        <f t="shared" si="22"/>
        <v>0</v>
      </c>
      <c r="K85" s="11"/>
    </row>
    <row r="86" spans="1:11" x14ac:dyDescent="0.25">
      <c r="A86" s="18"/>
      <c r="B86" s="2"/>
      <c r="C86" s="2"/>
      <c r="D86" s="2"/>
      <c r="E86" s="2"/>
      <c r="F86" s="126">
        <f t="shared" si="20"/>
        <v>0</v>
      </c>
      <c r="G86" s="126">
        <f t="shared" si="20"/>
        <v>0</v>
      </c>
      <c r="H86" s="126">
        <f t="shared" si="21"/>
        <v>0</v>
      </c>
      <c r="I86" s="126">
        <f t="shared" si="22"/>
        <v>0</v>
      </c>
      <c r="K86" s="11"/>
    </row>
    <row r="87" spans="1:11" x14ac:dyDescent="0.25">
      <c r="A87" s="18"/>
      <c r="B87" s="2"/>
      <c r="C87" s="2"/>
      <c r="D87" s="2"/>
      <c r="E87" s="2"/>
      <c r="F87" s="126">
        <f t="shared" si="20"/>
        <v>0</v>
      </c>
      <c r="G87" s="126">
        <f t="shared" si="20"/>
        <v>0</v>
      </c>
      <c r="H87" s="126">
        <f t="shared" si="21"/>
        <v>0</v>
      </c>
      <c r="I87" s="126">
        <f t="shared" si="22"/>
        <v>0</v>
      </c>
      <c r="K87" s="11"/>
    </row>
    <row r="88" spans="1:11" x14ac:dyDescent="0.25">
      <c r="A88" s="18"/>
      <c r="B88" s="2"/>
      <c r="C88" s="2"/>
      <c r="D88" s="2"/>
      <c r="E88" s="2"/>
      <c r="F88" s="126">
        <f t="shared" si="20"/>
        <v>0</v>
      </c>
      <c r="G88" s="126">
        <f t="shared" si="20"/>
        <v>0</v>
      </c>
      <c r="H88" s="126">
        <f t="shared" si="21"/>
        <v>0</v>
      </c>
      <c r="I88" s="126">
        <f t="shared" si="22"/>
        <v>0</v>
      </c>
      <c r="K88" s="11"/>
    </row>
    <row r="89" spans="1:11" x14ac:dyDescent="0.25">
      <c r="A89" s="18"/>
      <c r="B89" s="2"/>
      <c r="C89" s="2"/>
      <c r="D89" s="2"/>
      <c r="E89" s="2"/>
      <c r="F89" s="126">
        <f t="shared" si="20"/>
        <v>0</v>
      </c>
      <c r="G89" s="126">
        <f t="shared" si="20"/>
        <v>0</v>
      </c>
      <c r="H89" s="126">
        <f t="shared" si="21"/>
        <v>0</v>
      </c>
      <c r="I89" s="126">
        <f t="shared" si="22"/>
        <v>0</v>
      </c>
      <c r="K89" s="11"/>
    </row>
    <row r="90" spans="1:11" x14ac:dyDescent="0.25">
      <c r="A90" s="18"/>
      <c r="B90" s="2"/>
      <c r="C90" s="2"/>
      <c r="D90" s="2"/>
      <c r="E90" s="2"/>
      <c r="F90" s="126">
        <f t="shared" ref="F90:G93" si="23">+IFERROR(B90/(C28+C59),0)*100</f>
        <v>0</v>
      </c>
      <c r="G90" s="126">
        <f t="shared" si="23"/>
        <v>0</v>
      </c>
      <c r="H90" s="126">
        <f t="shared" si="21"/>
        <v>0</v>
      </c>
      <c r="I90" s="126">
        <f t="shared" si="22"/>
        <v>0</v>
      </c>
      <c r="K90" s="11"/>
    </row>
    <row r="91" spans="1:11" x14ac:dyDescent="0.25">
      <c r="A91" s="18"/>
      <c r="B91" s="2"/>
      <c r="C91" s="2"/>
      <c r="D91" s="2"/>
      <c r="E91" s="2"/>
      <c r="F91" s="126">
        <f t="shared" si="23"/>
        <v>0</v>
      </c>
      <c r="G91" s="126">
        <f t="shared" si="23"/>
        <v>0</v>
      </c>
      <c r="H91" s="126">
        <f t="shared" si="21"/>
        <v>0</v>
      </c>
      <c r="I91" s="126">
        <f t="shared" si="22"/>
        <v>0</v>
      </c>
      <c r="K91" s="11"/>
    </row>
    <row r="92" spans="1:11" x14ac:dyDescent="0.25">
      <c r="A92" s="38"/>
      <c r="B92" s="2"/>
      <c r="C92" s="2"/>
      <c r="D92" s="2"/>
      <c r="E92" s="2"/>
      <c r="F92" s="126">
        <f>+IFERROR(B92/(C30+C61),0)*100</f>
        <v>0</v>
      </c>
      <c r="G92" s="126">
        <f t="shared" si="23"/>
        <v>0</v>
      </c>
      <c r="H92" s="126">
        <f t="shared" si="21"/>
        <v>0</v>
      </c>
      <c r="I92" s="126">
        <f t="shared" si="22"/>
        <v>0</v>
      </c>
      <c r="K92" s="11"/>
    </row>
    <row r="93" spans="1:11" x14ac:dyDescent="0.25">
      <c r="A93" s="121" t="s">
        <v>32</v>
      </c>
      <c r="B93" s="48">
        <f>SUM(B66:B92)</f>
        <v>0</v>
      </c>
      <c r="C93" s="48">
        <f>SUM(C66:C92)</f>
        <v>0</v>
      </c>
      <c r="D93" s="48">
        <f>SUM(D66:D92)</f>
        <v>0</v>
      </c>
      <c r="E93" s="48">
        <f>SUM(E66:E92)</f>
        <v>0</v>
      </c>
      <c r="F93" s="126">
        <f t="shared" si="23"/>
        <v>0</v>
      </c>
      <c r="G93" s="126">
        <f t="shared" si="23"/>
        <v>0</v>
      </c>
      <c r="H93" s="126">
        <f t="shared" si="21"/>
        <v>0</v>
      </c>
      <c r="I93" s="126">
        <f t="shared" si="22"/>
        <v>0</v>
      </c>
      <c r="K93" s="11"/>
    </row>
    <row r="94" spans="1:11" x14ac:dyDescent="0.25">
      <c r="A94" s="7"/>
      <c r="B94" s="7"/>
      <c r="C94" s="7"/>
      <c r="E94" s="7"/>
      <c r="I94" s="33"/>
      <c r="K94" s="11"/>
    </row>
    <row r="95" spans="1:11" x14ac:dyDescent="0.25">
      <c r="A95" s="15"/>
      <c r="B95" s="15"/>
      <c r="C95" s="15"/>
      <c r="D95" s="15"/>
      <c r="E95" s="15"/>
      <c r="K95" s="11"/>
    </row>
    <row r="96" spans="1:11" ht="17.25" customHeight="1" thickBot="1" x14ac:dyDescent="0.3">
      <c r="A96" s="764" t="s">
        <v>82</v>
      </c>
      <c r="B96" s="764"/>
      <c r="C96" s="764"/>
      <c r="D96" s="764"/>
      <c r="E96" s="764"/>
      <c r="F96" s="7"/>
      <c r="G96" s="7"/>
      <c r="H96" s="7"/>
      <c r="I96" s="7"/>
      <c r="K96" s="11"/>
    </row>
    <row r="97" spans="1:11" ht="63.75" thickBot="1" x14ac:dyDescent="0.3">
      <c r="A97" s="84" t="s">
        <v>66</v>
      </c>
      <c r="B97" s="85" t="s">
        <v>68</v>
      </c>
      <c r="C97" s="86" t="s">
        <v>69</v>
      </c>
      <c r="D97" s="86" t="s">
        <v>70</v>
      </c>
      <c r="E97" s="86" t="s">
        <v>71</v>
      </c>
      <c r="F97" s="87" t="s">
        <v>77</v>
      </c>
      <c r="G97" s="87" t="s">
        <v>78</v>
      </c>
      <c r="H97" s="87" t="s">
        <v>79</v>
      </c>
      <c r="I97" s="88" t="s">
        <v>80</v>
      </c>
      <c r="K97" s="11"/>
    </row>
    <row r="98" spans="1:11" x14ac:dyDescent="0.25">
      <c r="A98" s="71"/>
      <c r="B98" s="72"/>
      <c r="C98" s="72"/>
      <c r="D98" s="72"/>
      <c r="E98" s="72"/>
      <c r="F98" s="125">
        <f t="shared" ref="F98:F110" si="24">+IFERROR(B98/(C4+C35),0)*100</f>
        <v>0</v>
      </c>
      <c r="G98" s="125">
        <f t="shared" ref="G98:G110" si="25">+IFERROR(C98/(D4+D35),0)*100</f>
        <v>0</v>
      </c>
      <c r="H98" s="125">
        <f t="shared" ref="H98:H110" si="26">+IFERROR(D98/(E4+E35),0)*100</f>
        <v>0</v>
      </c>
      <c r="I98" s="125">
        <f t="shared" ref="I98:I110" si="27">+IFERROR(E98/(F4+F35),0)*100</f>
        <v>0</v>
      </c>
      <c r="K98" s="11"/>
    </row>
    <row r="99" spans="1:11" x14ac:dyDescent="0.25">
      <c r="A99" s="18"/>
      <c r="B99" s="2"/>
      <c r="C99" s="2"/>
      <c r="D99" s="2"/>
      <c r="E99" s="2"/>
      <c r="F99" s="126">
        <f t="shared" si="24"/>
        <v>0</v>
      </c>
      <c r="G99" s="126">
        <f t="shared" si="25"/>
        <v>0</v>
      </c>
      <c r="H99" s="126">
        <f t="shared" si="26"/>
        <v>0</v>
      </c>
      <c r="I99" s="126">
        <f t="shared" si="27"/>
        <v>0</v>
      </c>
      <c r="K99" s="11"/>
    </row>
    <row r="100" spans="1:11" x14ac:dyDescent="0.25">
      <c r="A100" s="18"/>
      <c r="B100" s="2"/>
      <c r="C100" s="2"/>
      <c r="D100" s="2"/>
      <c r="E100" s="2"/>
      <c r="F100" s="126">
        <f t="shared" si="24"/>
        <v>0</v>
      </c>
      <c r="G100" s="126">
        <f t="shared" si="25"/>
        <v>0</v>
      </c>
      <c r="H100" s="126">
        <f t="shared" si="26"/>
        <v>0</v>
      </c>
      <c r="I100" s="126">
        <f t="shared" si="27"/>
        <v>0</v>
      </c>
      <c r="K100" s="11"/>
    </row>
    <row r="101" spans="1:11" x14ac:dyDescent="0.25">
      <c r="A101" s="18"/>
      <c r="B101" s="2"/>
      <c r="C101" s="2"/>
      <c r="D101" s="2"/>
      <c r="E101" s="2"/>
      <c r="F101" s="126">
        <f t="shared" si="24"/>
        <v>0</v>
      </c>
      <c r="G101" s="126">
        <f t="shared" si="25"/>
        <v>0</v>
      </c>
      <c r="H101" s="126">
        <f t="shared" si="26"/>
        <v>0</v>
      </c>
      <c r="I101" s="126">
        <f t="shared" si="27"/>
        <v>0</v>
      </c>
      <c r="K101" s="11"/>
    </row>
    <row r="102" spans="1:11" x14ac:dyDescent="0.25">
      <c r="A102" s="18"/>
      <c r="B102" s="2"/>
      <c r="C102" s="2"/>
      <c r="D102" s="2"/>
      <c r="E102" s="2"/>
      <c r="F102" s="126">
        <f t="shared" si="24"/>
        <v>0</v>
      </c>
      <c r="G102" s="126">
        <f t="shared" si="25"/>
        <v>0</v>
      </c>
      <c r="H102" s="126">
        <f t="shared" si="26"/>
        <v>0</v>
      </c>
      <c r="I102" s="126">
        <f t="shared" si="27"/>
        <v>0</v>
      </c>
      <c r="K102" s="11"/>
    </row>
    <row r="103" spans="1:11" x14ac:dyDescent="0.25">
      <c r="A103" s="18"/>
      <c r="B103" s="2"/>
      <c r="C103" s="2"/>
      <c r="D103" s="2"/>
      <c r="E103" s="2"/>
      <c r="F103" s="126">
        <f t="shared" si="24"/>
        <v>0</v>
      </c>
      <c r="G103" s="126">
        <f t="shared" si="25"/>
        <v>0</v>
      </c>
      <c r="H103" s="126">
        <f t="shared" si="26"/>
        <v>0</v>
      </c>
      <c r="I103" s="126">
        <f t="shared" si="27"/>
        <v>0</v>
      </c>
      <c r="K103" s="11"/>
    </row>
    <row r="104" spans="1:11" x14ac:dyDescent="0.25">
      <c r="A104" s="18"/>
      <c r="B104" s="2"/>
      <c r="C104" s="2"/>
      <c r="D104" s="2"/>
      <c r="E104" s="2"/>
      <c r="F104" s="126">
        <f t="shared" si="24"/>
        <v>0</v>
      </c>
      <c r="G104" s="126">
        <f t="shared" si="25"/>
        <v>0</v>
      </c>
      <c r="H104" s="126">
        <f t="shared" si="26"/>
        <v>0</v>
      </c>
      <c r="I104" s="126">
        <f t="shared" si="27"/>
        <v>0</v>
      </c>
      <c r="K104" s="11"/>
    </row>
    <row r="105" spans="1:11" x14ac:dyDescent="0.25">
      <c r="A105" s="18"/>
      <c r="B105" s="2"/>
      <c r="C105" s="2"/>
      <c r="D105" s="2"/>
      <c r="E105" s="2"/>
      <c r="F105" s="126">
        <f t="shared" si="24"/>
        <v>0</v>
      </c>
      <c r="G105" s="126">
        <f t="shared" si="25"/>
        <v>0</v>
      </c>
      <c r="H105" s="126">
        <f t="shared" si="26"/>
        <v>0</v>
      </c>
      <c r="I105" s="126">
        <f t="shared" si="27"/>
        <v>0</v>
      </c>
      <c r="K105" s="11"/>
    </row>
    <row r="106" spans="1:11" x14ac:dyDescent="0.25">
      <c r="A106" s="18"/>
      <c r="B106" s="2"/>
      <c r="C106" s="2"/>
      <c r="D106" s="2"/>
      <c r="E106" s="2"/>
      <c r="F106" s="126">
        <f t="shared" si="24"/>
        <v>0</v>
      </c>
      <c r="G106" s="126">
        <f t="shared" si="25"/>
        <v>0</v>
      </c>
      <c r="H106" s="126">
        <f t="shared" si="26"/>
        <v>0</v>
      </c>
      <c r="I106" s="126">
        <f t="shared" si="27"/>
        <v>0</v>
      </c>
      <c r="K106" s="11"/>
    </row>
    <row r="107" spans="1:11" x14ac:dyDescent="0.25">
      <c r="A107" s="18"/>
      <c r="B107" s="2"/>
      <c r="C107" s="2"/>
      <c r="D107" s="2"/>
      <c r="E107" s="2"/>
      <c r="F107" s="126">
        <f t="shared" si="24"/>
        <v>0</v>
      </c>
      <c r="G107" s="126">
        <f t="shared" si="25"/>
        <v>0</v>
      </c>
      <c r="H107" s="126">
        <f t="shared" si="26"/>
        <v>0</v>
      </c>
      <c r="I107" s="126">
        <f t="shared" si="27"/>
        <v>0</v>
      </c>
      <c r="K107" s="11"/>
    </row>
    <row r="108" spans="1:11" x14ac:dyDescent="0.25">
      <c r="A108" s="18"/>
      <c r="B108" s="2"/>
      <c r="C108" s="2"/>
      <c r="D108" s="2"/>
      <c r="E108" s="2"/>
      <c r="F108" s="126">
        <f t="shared" si="24"/>
        <v>0</v>
      </c>
      <c r="G108" s="126">
        <f t="shared" si="25"/>
        <v>0</v>
      </c>
      <c r="H108" s="126">
        <f t="shared" si="26"/>
        <v>0</v>
      </c>
      <c r="I108" s="126">
        <f t="shared" si="27"/>
        <v>0</v>
      </c>
      <c r="K108" s="11"/>
    </row>
    <row r="109" spans="1:11" x14ac:dyDescent="0.25">
      <c r="A109" s="18"/>
      <c r="B109" s="2"/>
      <c r="C109" s="2"/>
      <c r="D109" s="2"/>
      <c r="E109" s="2"/>
      <c r="F109" s="126">
        <f t="shared" si="24"/>
        <v>0</v>
      </c>
      <c r="G109" s="126">
        <f t="shared" si="25"/>
        <v>0</v>
      </c>
      <c r="H109" s="126">
        <f t="shared" si="26"/>
        <v>0</v>
      </c>
      <c r="I109" s="126">
        <f t="shared" si="27"/>
        <v>0</v>
      </c>
      <c r="K109" s="11"/>
    </row>
    <row r="110" spans="1:11" x14ac:dyDescent="0.25">
      <c r="A110" s="18"/>
      <c r="B110" s="2"/>
      <c r="C110" s="2"/>
      <c r="D110" s="2"/>
      <c r="E110" s="2"/>
      <c r="F110" s="126">
        <f t="shared" si="24"/>
        <v>0</v>
      </c>
      <c r="G110" s="126">
        <f t="shared" si="25"/>
        <v>0</v>
      </c>
      <c r="H110" s="126">
        <f t="shared" si="26"/>
        <v>0</v>
      </c>
      <c r="I110" s="126">
        <f t="shared" si="27"/>
        <v>0</v>
      </c>
      <c r="K110" s="11"/>
    </row>
    <row r="111" spans="1:11" x14ac:dyDescent="0.25">
      <c r="A111" s="18"/>
      <c r="B111" s="2"/>
      <c r="C111" s="2"/>
      <c r="D111" s="2"/>
      <c r="E111" s="2"/>
      <c r="F111" s="126">
        <f t="shared" ref="F111:I123" si="28">+IFERROR(B111/(C17+C48),0)*100</f>
        <v>0</v>
      </c>
      <c r="G111" s="126">
        <f t="shared" si="28"/>
        <v>0</v>
      </c>
      <c r="H111" s="126">
        <f t="shared" si="28"/>
        <v>0</v>
      </c>
      <c r="I111" s="126">
        <f t="shared" si="28"/>
        <v>0</v>
      </c>
      <c r="K111" s="11"/>
    </row>
    <row r="112" spans="1:11" x14ac:dyDescent="0.25">
      <c r="A112" s="18"/>
      <c r="B112" s="2"/>
      <c r="C112" s="2"/>
      <c r="D112" s="2"/>
      <c r="E112" s="2"/>
      <c r="F112" s="126">
        <f t="shared" si="28"/>
        <v>0</v>
      </c>
      <c r="G112" s="126">
        <f t="shared" si="28"/>
        <v>0</v>
      </c>
      <c r="H112" s="126">
        <f t="shared" si="28"/>
        <v>0</v>
      </c>
      <c r="I112" s="126">
        <f t="shared" si="28"/>
        <v>0</v>
      </c>
      <c r="K112" s="11"/>
    </row>
    <row r="113" spans="1:11" x14ac:dyDescent="0.25">
      <c r="A113" s="18"/>
      <c r="B113" s="2"/>
      <c r="C113" s="2"/>
      <c r="D113" s="2"/>
      <c r="E113" s="2"/>
      <c r="F113" s="126">
        <f t="shared" si="28"/>
        <v>0</v>
      </c>
      <c r="G113" s="126">
        <f t="shared" si="28"/>
        <v>0</v>
      </c>
      <c r="H113" s="126">
        <f t="shared" si="28"/>
        <v>0</v>
      </c>
      <c r="I113" s="126">
        <f t="shared" si="28"/>
        <v>0</v>
      </c>
      <c r="K113" s="11"/>
    </row>
    <row r="114" spans="1:11" x14ac:dyDescent="0.25">
      <c r="A114" s="18"/>
      <c r="B114" s="2"/>
      <c r="C114" s="2"/>
      <c r="D114" s="2"/>
      <c r="E114" s="2"/>
      <c r="F114" s="126">
        <f t="shared" si="28"/>
        <v>0</v>
      </c>
      <c r="G114" s="126">
        <f t="shared" si="28"/>
        <v>0</v>
      </c>
      <c r="H114" s="126">
        <f t="shared" si="28"/>
        <v>0</v>
      </c>
      <c r="I114" s="126">
        <f t="shared" si="28"/>
        <v>0</v>
      </c>
      <c r="K114" s="11"/>
    </row>
    <row r="115" spans="1:11" x14ac:dyDescent="0.25">
      <c r="A115" s="18"/>
      <c r="B115" s="2"/>
      <c r="C115" s="2"/>
      <c r="D115" s="2"/>
      <c r="E115" s="2"/>
      <c r="F115" s="126">
        <f t="shared" si="28"/>
        <v>0</v>
      </c>
      <c r="G115" s="126">
        <f t="shared" si="28"/>
        <v>0</v>
      </c>
      <c r="H115" s="126">
        <f t="shared" si="28"/>
        <v>0</v>
      </c>
      <c r="I115" s="126">
        <f t="shared" si="28"/>
        <v>0</v>
      </c>
      <c r="K115" s="11"/>
    </row>
    <row r="116" spans="1:11" x14ac:dyDescent="0.25">
      <c r="A116" s="18"/>
      <c r="B116" s="2"/>
      <c r="C116" s="2"/>
      <c r="D116" s="2"/>
      <c r="E116" s="2"/>
      <c r="F116" s="126">
        <f t="shared" si="28"/>
        <v>0</v>
      </c>
      <c r="G116" s="126">
        <f t="shared" si="28"/>
        <v>0</v>
      </c>
      <c r="H116" s="126">
        <f t="shared" si="28"/>
        <v>0</v>
      </c>
      <c r="I116" s="126">
        <f t="shared" si="28"/>
        <v>0</v>
      </c>
      <c r="K116" s="11"/>
    </row>
    <row r="117" spans="1:11" x14ac:dyDescent="0.25">
      <c r="A117" s="18"/>
      <c r="B117" s="2"/>
      <c r="C117" s="2"/>
      <c r="D117" s="2"/>
      <c r="E117" s="2"/>
      <c r="F117" s="126">
        <f t="shared" si="28"/>
        <v>0</v>
      </c>
      <c r="G117" s="126">
        <f t="shared" si="28"/>
        <v>0</v>
      </c>
      <c r="H117" s="126">
        <f t="shared" si="28"/>
        <v>0</v>
      </c>
      <c r="I117" s="126">
        <f t="shared" si="28"/>
        <v>0</v>
      </c>
      <c r="K117" s="11"/>
    </row>
    <row r="118" spans="1:11" x14ac:dyDescent="0.25">
      <c r="A118" s="18"/>
      <c r="B118" s="2"/>
      <c r="C118" s="2"/>
      <c r="D118" s="2"/>
      <c r="E118" s="2"/>
      <c r="F118" s="126">
        <f t="shared" si="28"/>
        <v>0</v>
      </c>
      <c r="G118" s="126">
        <f t="shared" si="28"/>
        <v>0</v>
      </c>
      <c r="H118" s="126">
        <f t="shared" si="28"/>
        <v>0</v>
      </c>
      <c r="I118" s="126">
        <f t="shared" si="28"/>
        <v>0</v>
      </c>
      <c r="K118" s="11"/>
    </row>
    <row r="119" spans="1:11" x14ac:dyDescent="0.25">
      <c r="A119" s="18"/>
      <c r="B119" s="2"/>
      <c r="C119" s="2"/>
      <c r="D119" s="2"/>
      <c r="E119" s="2"/>
      <c r="F119" s="126">
        <f t="shared" si="28"/>
        <v>0</v>
      </c>
      <c r="G119" s="126">
        <f t="shared" si="28"/>
        <v>0</v>
      </c>
      <c r="H119" s="126">
        <f t="shared" si="28"/>
        <v>0</v>
      </c>
      <c r="I119" s="126">
        <f t="shared" si="28"/>
        <v>0</v>
      </c>
      <c r="K119" s="11"/>
    </row>
    <row r="120" spans="1:11" x14ac:dyDescent="0.25">
      <c r="A120" s="18"/>
      <c r="B120" s="2"/>
      <c r="C120" s="2"/>
      <c r="D120" s="2"/>
      <c r="E120" s="2"/>
      <c r="F120" s="126">
        <f t="shared" si="28"/>
        <v>0</v>
      </c>
      <c r="G120" s="126">
        <f t="shared" si="28"/>
        <v>0</v>
      </c>
      <c r="H120" s="126">
        <f t="shared" si="28"/>
        <v>0</v>
      </c>
      <c r="I120" s="126">
        <f t="shared" si="28"/>
        <v>0</v>
      </c>
      <c r="K120" s="11"/>
    </row>
    <row r="121" spans="1:11" x14ac:dyDescent="0.25">
      <c r="A121" s="18"/>
      <c r="B121" s="2"/>
      <c r="C121" s="2"/>
      <c r="D121" s="2"/>
      <c r="E121" s="2"/>
      <c r="F121" s="126">
        <f t="shared" si="28"/>
        <v>0</v>
      </c>
      <c r="G121" s="126">
        <f t="shared" si="28"/>
        <v>0</v>
      </c>
      <c r="H121" s="126">
        <f t="shared" si="28"/>
        <v>0</v>
      </c>
      <c r="I121" s="126">
        <f t="shared" si="28"/>
        <v>0</v>
      </c>
      <c r="K121" s="11"/>
    </row>
    <row r="122" spans="1:11" x14ac:dyDescent="0.25">
      <c r="A122" s="18"/>
      <c r="B122" s="2"/>
      <c r="C122" s="2"/>
      <c r="D122" s="2"/>
      <c r="E122" s="2"/>
      <c r="F122" s="126">
        <f t="shared" si="28"/>
        <v>0</v>
      </c>
      <c r="G122" s="126">
        <f t="shared" si="28"/>
        <v>0</v>
      </c>
      <c r="H122" s="126">
        <f t="shared" si="28"/>
        <v>0</v>
      </c>
      <c r="I122" s="126">
        <f t="shared" si="28"/>
        <v>0</v>
      </c>
      <c r="K122" s="11"/>
    </row>
    <row r="123" spans="1:11" x14ac:dyDescent="0.25">
      <c r="A123" s="18"/>
      <c r="B123" s="2"/>
      <c r="C123" s="2"/>
      <c r="D123" s="2"/>
      <c r="E123" s="2"/>
      <c r="F123" s="126">
        <f t="shared" si="28"/>
        <v>0</v>
      </c>
      <c r="G123" s="126">
        <f t="shared" si="28"/>
        <v>0</v>
      </c>
      <c r="H123" s="126">
        <f t="shared" si="28"/>
        <v>0</v>
      </c>
      <c r="I123" s="126">
        <f t="shared" si="28"/>
        <v>0</v>
      </c>
      <c r="K123" s="11"/>
    </row>
    <row r="124" spans="1:11" x14ac:dyDescent="0.25">
      <c r="A124" s="38"/>
      <c r="B124" s="2"/>
      <c r="C124" s="2"/>
      <c r="D124" s="2"/>
      <c r="E124" s="2"/>
      <c r="F124" s="126">
        <f t="shared" ref="F124:I125" si="29">+IFERROR(B124/(C30+C61),0)*100</f>
        <v>0</v>
      </c>
      <c r="G124" s="126">
        <f t="shared" si="29"/>
        <v>0</v>
      </c>
      <c r="H124" s="126">
        <f t="shared" si="29"/>
        <v>0</v>
      </c>
      <c r="I124" s="126">
        <f t="shared" si="29"/>
        <v>0</v>
      </c>
      <c r="K124" s="11"/>
    </row>
    <row r="125" spans="1:11" x14ac:dyDescent="0.25">
      <c r="A125" s="121" t="s">
        <v>32</v>
      </c>
      <c r="B125" s="48">
        <f>SUM(B98:B124)</f>
        <v>0</v>
      </c>
      <c r="C125" s="48">
        <f>SUM(C98:C124)</f>
        <v>0</v>
      </c>
      <c r="D125" s="48">
        <f>SUM(D98:D124)</f>
        <v>0</v>
      </c>
      <c r="E125" s="48">
        <f>SUM(E98:E124)</f>
        <v>0</v>
      </c>
      <c r="F125" s="126">
        <f t="shared" si="29"/>
        <v>0</v>
      </c>
      <c r="G125" s="126">
        <f t="shared" si="29"/>
        <v>0</v>
      </c>
      <c r="H125" s="126">
        <f t="shared" si="29"/>
        <v>0</v>
      </c>
      <c r="I125" s="126">
        <f t="shared" si="29"/>
        <v>0</v>
      </c>
      <c r="K125" s="11"/>
    </row>
    <row r="126" spans="1:11" x14ac:dyDescent="0.25">
      <c r="A126" s="11"/>
      <c r="B126" s="11"/>
      <c r="C126" s="11"/>
      <c r="D126" s="11"/>
      <c r="F126" s="11"/>
      <c r="G126" s="11"/>
      <c r="H126" s="11"/>
      <c r="I126" s="11"/>
      <c r="J126" s="11"/>
      <c r="K126" s="11"/>
    </row>
    <row r="127" spans="1:1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</row>
    <row r="192" spans="1:11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</row>
    <row r="193" spans="1:11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</row>
    <row r="194" spans="1:11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</row>
    <row r="195" spans="1:1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</row>
    <row r="196" spans="1:1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</row>
    <row r="197" spans="1:1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</row>
    <row r="198" spans="1:1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</row>
    <row r="199" spans="1:1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</row>
    <row r="200" spans="1:1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</row>
    <row r="201" spans="1:1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</row>
    <row r="202" spans="1:1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</row>
    <row r="203" spans="1:1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</row>
    <row r="204" spans="1:1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</row>
    <row r="205" spans="1:1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</row>
    <row r="206" spans="1:1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</row>
    <row r="207" spans="1:11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</row>
    <row r="208" spans="1:11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</row>
    <row r="209" spans="1:1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</row>
    <row r="210" spans="1:11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</row>
    <row r="211" spans="1:1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</row>
    <row r="212" spans="1:11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</row>
    <row r="213" spans="1:11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</row>
    <row r="214" spans="1:11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</row>
    <row r="215" spans="1:11" x14ac:dyDescent="0.2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</row>
    <row r="216" spans="1:11" x14ac:dyDescent="0.2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</row>
    <row r="217" spans="1:11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</row>
  </sheetData>
  <mergeCells count="5">
    <mergeCell ref="A33:J33"/>
    <mergeCell ref="A64:E64"/>
    <mergeCell ref="A2:J2"/>
    <mergeCell ref="A96:E96"/>
    <mergeCell ref="A1:J1"/>
  </mergeCells>
  <phoneticPr fontId="2" type="noConversion"/>
  <pageMargins left="0.75" right="0.75" top="1" bottom="1" header="0.4921259845" footer="0.4921259845"/>
  <pageSetup paperSize="9" scale="72" orientation="landscape" r:id="rId1"/>
  <headerFooter alignWithMargins="0"/>
  <rowBreaks count="2" manualBreakCount="2">
    <brk id="32" max="9" man="1"/>
    <brk id="9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2"/>
  <sheetViews>
    <sheetView view="pageBreakPreview" zoomScaleNormal="100" zoomScaleSheetLayoutView="100" workbookViewId="0">
      <selection activeCell="H4" sqref="H4"/>
    </sheetView>
  </sheetViews>
  <sheetFormatPr defaultRowHeight="15.75" x14ac:dyDescent="0.25"/>
  <cols>
    <col min="1" max="1" width="15.875" bestFit="1" customWidth="1"/>
    <col min="2" max="2" width="9.125" customWidth="1"/>
    <col min="3" max="5" width="12.625" customWidth="1"/>
    <col min="6" max="6" width="15" customWidth="1"/>
    <col min="7" max="7" width="9.5" customWidth="1"/>
    <col min="8" max="8" width="12.625" customWidth="1"/>
    <col min="9" max="9" width="10.875" customWidth="1"/>
  </cols>
  <sheetData>
    <row r="1" spans="1:11" ht="20.25" customHeight="1" thickBot="1" x14ac:dyDescent="0.35">
      <c r="A1" s="760" t="s">
        <v>263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</row>
    <row r="2" spans="1:11" ht="15.75" customHeight="1" x14ac:dyDescent="0.25">
      <c r="A2" s="768" t="s">
        <v>83</v>
      </c>
      <c r="B2" s="766" t="s">
        <v>84</v>
      </c>
      <c r="C2" s="767"/>
      <c r="D2" s="44"/>
      <c r="E2" s="91"/>
      <c r="F2" s="91"/>
      <c r="G2" s="773" t="s">
        <v>216</v>
      </c>
      <c r="H2" s="766" t="s">
        <v>85</v>
      </c>
      <c r="I2" s="772"/>
      <c r="J2" s="773" t="s">
        <v>86</v>
      </c>
      <c r="K2" s="776" t="s">
        <v>87</v>
      </c>
    </row>
    <row r="3" spans="1:11" ht="15.75" customHeight="1" x14ac:dyDescent="0.25">
      <c r="A3" s="769"/>
      <c r="B3" s="51"/>
      <c r="C3" s="52"/>
      <c r="D3" s="35" t="s">
        <v>88</v>
      </c>
      <c r="E3" s="35"/>
      <c r="F3" s="35"/>
      <c r="G3" s="775"/>
      <c r="H3" s="51"/>
      <c r="I3" s="54"/>
      <c r="J3" s="774"/>
      <c r="K3" s="777"/>
    </row>
    <row r="4" spans="1:11" s="4" customFormat="1" ht="166.5" customHeight="1" x14ac:dyDescent="0.25">
      <c r="A4" s="770"/>
      <c r="B4" s="138" t="s">
        <v>89</v>
      </c>
      <c r="C4" s="301" t="s">
        <v>90</v>
      </c>
      <c r="D4" s="138" t="s">
        <v>91</v>
      </c>
      <c r="E4" s="138" t="s">
        <v>92</v>
      </c>
      <c r="F4" s="306" t="s">
        <v>93</v>
      </c>
      <c r="G4" s="779"/>
      <c r="H4" s="138" t="s">
        <v>94</v>
      </c>
      <c r="I4" s="138" t="s">
        <v>95</v>
      </c>
      <c r="J4" s="775"/>
      <c r="K4" s="778"/>
    </row>
    <row r="5" spans="1:11" x14ac:dyDescent="0.25">
      <c r="A5" s="307" t="s">
        <v>30</v>
      </c>
      <c r="B5" s="50">
        <v>1</v>
      </c>
      <c r="C5" s="2"/>
      <c r="D5" s="2"/>
      <c r="E5" s="2"/>
      <c r="F5" s="2"/>
      <c r="G5" s="2"/>
      <c r="H5" s="2"/>
      <c r="I5" s="2"/>
      <c r="J5" s="2"/>
      <c r="K5" s="175"/>
    </row>
    <row r="6" spans="1:11" x14ac:dyDescent="0.25">
      <c r="A6" s="308"/>
      <c r="B6" s="50">
        <v>2</v>
      </c>
      <c r="C6" s="2"/>
      <c r="D6" s="2"/>
      <c r="E6" s="2"/>
      <c r="F6" s="2"/>
      <c r="G6" s="2"/>
      <c r="H6" s="2"/>
      <c r="I6" s="2"/>
      <c r="J6" s="2"/>
      <c r="K6" s="175"/>
    </row>
    <row r="7" spans="1:11" x14ac:dyDescent="0.25">
      <c r="A7" s="308"/>
      <c r="B7" s="50" t="s">
        <v>38</v>
      </c>
      <c r="C7" s="2"/>
      <c r="D7" s="2"/>
      <c r="E7" s="2"/>
      <c r="F7" s="2"/>
      <c r="G7" s="2"/>
      <c r="H7" s="2"/>
      <c r="I7" s="2"/>
      <c r="J7" s="2"/>
      <c r="K7" s="175"/>
    </row>
    <row r="8" spans="1:11" x14ac:dyDescent="0.25">
      <c r="A8" s="308"/>
      <c r="B8" s="50">
        <v>3</v>
      </c>
      <c r="C8" s="2"/>
      <c r="D8" s="2"/>
      <c r="E8" s="2"/>
      <c r="F8" s="2"/>
      <c r="G8" s="2"/>
      <c r="H8" s="2"/>
      <c r="I8" s="2"/>
      <c r="J8" s="2"/>
      <c r="K8" s="175"/>
    </row>
    <row r="9" spans="1:11" x14ac:dyDescent="0.25">
      <c r="A9" s="309" t="s">
        <v>96</v>
      </c>
      <c r="B9" s="121"/>
      <c r="C9" s="48">
        <f>+SUM(C5:C8)</f>
        <v>0</v>
      </c>
      <c r="D9" s="48">
        <f t="shared" ref="D9:K9" si="0">+SUM(D5:D8)</f>
        <v>0</v>
      </c>
      <c r="E9" s="48">
        <f t="shared" si="0"/>
        <v>0</v>
      </c>
      <c r="F9" s="48">
        <f>+SUM(F5:F8)</f>
        <v>0</v>
      </c>
      <c r="G9" s="48">
        <f t="shared" si="0"/>
        <v>0</v>
      </c>
      <c r="H9" s="48">
        <f t="shared" si="0"/>
        <v>0</v>
      </c>
      <c r="I9" s="48">
        <f t="shared" si="0"/>
        <v>0</v>
      </c>
      <c r="J9" s="48">
        <f t="shared" si="0"/>
        <v>0</v>
      </c>
      <c r="K9" s="229">
        <f t="shared" si="0"/>
        <v>0</v>
      </c>
    </row>
    <row r="10" spans="1:11" x14ac:dyDescent="0.25">
      <c r="A10" s="308" t="s">
        <v>31</v>
      </c>
      <c r="B10" s="50">
        <v>1</v>
      </c>
      <c r="C10" s="2"/>
      <c r="D10" s="2"/>
      <c r="E10" s="2"/>
      <c r="F10" s="2"/>
      <c r="G10" s="2"/>
      <c r="H10" s="2"/>
      <c r="I10" s="2"/>
      <c r="J10" s="2"/>
      <c r="K10" s="175"/>
    </row>
    <row r="11" spans="1:11" x14ac:dyDescent="0.25">
      <c r="A11" s="308"/>
      <c r="B11" s="50">
        <v>2</v>
      </c>
      <c r="C11" s="2"/>
      <c r="D11" s="2"/>
      <c r="E11" s="2"/>
      <c r="F11" s="2"/>
      <c r="G11" s="2"/>
      <c r="H11" s="2"/>
      <c r="I11" s="2"/>
      <c r="J11" s="2"/>
      <c r="K11" s="175"/>
    </row>
    <row r="12" spans="1:11" x14ac:dyDescent="0.25">
      <c r="A12" s="308"/>
      <c r="B12" s="50" t="s">
        <v>38</v>
      </c>
      <c r="C12" s="2"/>
      <c r="D12" s="2"/>
      <c r="E12" s="2"/>
      <c r="F12" s="2"/>
      <c r="G12" s="2"/>
      <c r="H12" s="2"/>
      <c r="I12" s="2"/>
      <c r="J12" s="2"/>
      <c r="K12" s="175"/>
    </row>
    <row r="13" spans="1:11" x14ac:dyDescent="0.25">
      <c r="A13" s="308"/>
      <c r="B13" s="50">
        <v>3</v>
      </c>
      <c r="C13" s="2"/>
      <c r="D13" s="2"/>
      <c r="E13" s="2"/>
      <c r="F13" s="2"/>
      <c r="G13" s="2"/>
      <c r="H13" s="2"/>
      <c r="I13" s="2"/>
      <c r="J13" s="2"/>
      <c r="K13" s="175"/>
    </row>
    <row r="14" spans="1:11" x14ac:dyDescent="0.25">
      <c r="A14" s="310" t="s">
        <v>97</v>
      </c>
      <c r="B14" s="128"/>
      <c r="C14" s="129">
        <f t="shared" ref="C14:K14" si="1">+SUM(C10:C13)</f>
        <v>0</v>
      </c>
      <c r="D14" s="129">
        <f t="shared" si="1"/>
        <v>0</v>
      </c>
      <c r="E14" s="129">
        <f t="shared" si="1"/>
        <v>0</v>
      </c>
      <c r="F14" s="129">
        <f t="shared" ref="F14" si="2">+SUM(F10:F13)</f>
        <v>0</v>
      </c>
      <c r="G14" s="129">
        <f t="shared" si="1"/>
        <v>0</v>
      </c>
      <c r="H14" s="129">
        <f t="shared" si="1"/>
        <v>0</v>
      </c>
      <c r="I14" s="129">
        <f t="shared" si="1"/>
        <v>0</v>
      </c>
      <c r="J14" s="129">
        <f t="shared" si="1"/>
        <v>0</v>
      </c>
      <c r="K14" s="236">
        <f t="shared" si="1"/>
        <v>0</v>
      </c>
    </row>
    <row r="15" spans="1:11" x14ac:dyDescent="0.25">
      <c r="A15" s="239" t="s">
        <v>98</v>
      </c>
      <c r="B15" s="121">
        <v>1</v>
      </c>
      <c r="C15" s="48">
        <f>+C5+C10</f>
        <v>0</v>
      </c>
      <c r="D15" s="48">
        <f t="shared" ref="D15:K15" si="3">+D5+D10</f>
        <v>0</v>
      </c>
      <c r="E15" s="48">
        <f t="shared" si="3"/>
        <v>0</v>
      </c>
      <c r="F15" s="48">
        <f t="shared" ref="F15" si="4">+F5+F10</f>
        <v>0</v>
      </c>
      <c r="G15" s="48">
        <f t="shared" si="3"/>
        <v>0</v>
      </c>
      <c r="H15" s="48">
        <f t="shared" si="3"/>
        <v>0</v>
      </c>
      <c r="I15" s="48">
        <f t="shared" si="3"/>
        <v>0</v>
      </c>
      <c r="J15" s="48">
        <f t="shared" si="3"/>
        <v>0</v>
      </c>
      <c r="K15" s="229">
        <f t="shared" si="3"/>
        <v>0</v>
      </c>
    </row>
    <row r="16" spans="1:11" x14ac:dyDescent="0.25">
      <c r="A16" s="311"/>
      <c r="B16" s="121">
        <v>2</v>
      </c>
      <c r="C16" s="48">
        <f t="shared" ref="C16:K16" si="5">+C6+C11</f>
        <v>0</v>
      </c>
      <c r="D16" s="48">
        <f t="shared" si="5"/>
        <v>0</v>
      </c>
      <c r="E16" s="48">
        <f t="shared" si="5"/>
        <v>0</v>
      </c>
      <c r="F16" s="48">
        <f t="shared" ref="F16" si="6">+F6+F11</f>
        <v>0</v>
      </c>
      <c r="G16" s="48">
        <f t="shared" si="5"/>
        <v>0</v>
      </c>
      <c r="H16" s="48">
        <f t="shared" si="5"/>
        <v>0</v>
      </c>
      <c r="I16" s="48">
        <f t="shared" si="5"/>
        <v>0</v>
      </c>
      <c r="J16" s="48">
        <f t="shared" si="5"/>
        <v>0</v>
      </c>
      <c r="K16" s="229">
        <f t="shared" si="5"/>
        <v>0</v>
      </c>
    </row>
    <row r="17" spans="1:11" x14ac:dyDescent="0.25">
      <c r="A17" s="311"/>
      <c r="B17" s="121" t="s">
        <v>38</v>
      </c>
      <c r="C17" s="48">
        <f t="shared" ref="C17:K17" si="7">+C7+C12</f>
        <v>0</v>
      </c>
      <c r="D17" s="48">
        <f t="shared" si="7"/>
        <v>0</v>
      </c>
      <c r="E17" s="48">
        <f t="shared" si="7"/>
        <v>0</v>
      </c>
      <c r="F17" s="48">
        <f t="shared" ref="F17" si="8">+F7+F12</f>
        <v>0</v>
      </c>
      <c r="G17" s="48">
        <f t="shared" si="7"/>
        <v>0</v>
      </c>
      <c r="H17" s="48">
        <f t="shared" si="7"/>
        <v>0</v>
      </c>
      <c r="I17" s="48">
        <f t="shared" si="7"/>
        <v>0</v>
      </c>
      <c r="J17" s="48">
        <f t="shared" si="7"/>
        <v>0</v>
      </c>
      <c r="K17" s="229">
        <f t="shared" si="7"/>
        <v>0</v>
      </c>
    </row>
    <row r="18" spans="1:11" x14ac:dyDescent="0.25">
      <c r="A18" s="312"/>
      <c r="B18" s="121">
        <v>3</v>
      </c>
      <c r="C18" s="48">
        <f t="shared" ref="C18:K18" si="9">+C8+C13</f>
        <v>0</v>
      </c>
      <c r="D18" s="48">
        <f t="shared" si="9"/>
        <v>0</v>
      </c>
      <c r="E18" s="48">
        <f t="shared" si="9"/>
        <v>0</v>
      </c>
      <c r="F18" s="48">
        <f t="shared" ref="F18" si="10">+F8+F13</f>
        <v>0</v>
      </c>
      <c r="G18" s="48">
        <f t="shared" si="9"/>
        <v>0</v>
      </c>
      <c r="H18" s="48">
        <f t="shared" si="9"/>
        <v>0</v>
      </c>
      <c r="I18" s="48">
        <f t="shared" si="9"/>
        <v>0</v>
      </c>
      <c r="J18" s="48">
        <f t="shared" si="9"/>
        <v>0</v>
      </c>
      <c r="K18" s="229">
        <f t="shared" si="9"/>
        <v>0</v>
      </c>
    </row>
    <row r="19" spans="1:11" ht="16.5" thickBot="1" x14ac:dyDescent="0.3">
      <c r="A19" s="313" t="s">
        <v>32</v>
      </c>
      <c r="B19" s="243"/>
      <c r="C19" s="176">
        <f>+SUM(C15:C18)</f>
        <v>0</v>
      </c>
      <c r="D19" s="176">
        <f t="shared" ref="D19:K19" si="11">+SUM(D15:D18)</f>
        <v>0</v>
      </c>
      <c r="E19" s="176">
        <f t="shared" si="11"/>
        <v>0</v>
      </c>
      <c r="F19" s="176">
        <f t="shared" ref="F19" si="12">+SUM(F15:F18)</f>
        <v>0</v>
      </c>
      <c r="G19" s="176">
        <f t="shared" si="11"/>
        <v>0</v>
      </c>
      <c r="H19" s="176">
        <f t="shared" si="11"/>
        <v>0</v>
      </c>
      <c r="I19" s="176">
        <f t="shared" si="11"/>
        <v>0</v>
      </c>
      <c r="J19" s="176">
        <f t="shared" si="11"/>
        <v>0</v>
      </c>
      <c r="K19" s="177">
        <f t="shared" si="11"/>
        <v>0</v>
      </c>
    </row>
    <row r="20" spans="1:11" x14ac:dyDescent="0.25">
      <c r="A20" s="7"/>
      <c r="B20" s="39"/>
      <c r="C20" s="7"/>
      <c r="D20" s="7"/>
      <c r="E20" s="7"/>
      <c r="F20" s="7"/>
      <c r="G20" s="7"/>
      <c r="H20" s="7"/>
      <c r="I20" s="7"/>
      <c r="J20" s="7"/>
      <c r="K20" s="7"/>
    </row>
    <row r="21" spans="1:11" x14ac:dyDescent="0.25">
      <c r="A21" s="7"/>
      <c r="B21" s="39"/>
      <c r="C21" s="7"/>
      <c r="D21" s="7"/>
      <c r="E21" s="7"/>
      <c r="F21" s="7"/>
      <c r="G21" s="7"/>
      <c r="H21" s="7"/>
      <c r="I21" s="7"/>
    </row>
    <row r="22" spans="1:11" x14ac:dyDescent="0.25">
      <c r="A22" s="7"/>
      <c r="B22" s="39"/>
      <c r="C22" s="7"/>
      <c r="D22" s="7"/>
      <c r="E22" s="7"/>
      <c r="F22" s="7"/>
      <c r="G22" s="7"/>
      <c r="H22" s="7"/>
      <c r="I22" s="7"/>
    </row>
  </sheetData>
  <mergeCells count="7">
    <mergeCell ref="B2:C2"/>
    <mergeCell ref="A2:A4"/>
    <mergeCell ref="A1:K1"/>
    <mergeCell ref="H2:I2"/>
    <mergeCell ref="J2:J4"/>
    <mergeCell ref="K2:K4"/>
    <mergeCell ref="G2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E53FDDBD7F542805C64E693AD18E5" ma:contentTypeVersion="11" ma:contentTypeDescription="Create a new document." ma:contentTypeScope="" ma:versionID="37dac79fca85f54d72cb69903c1c5596">
  <xsd:schema xmlns:xsd="http://www.w3.org/2001/XMLSchema" xmlns:xs="http://www.w3.org/2001/XMLSchema" xmlns:p="http://schemas.microsoft.com/office/2006/metadata/properties" xmlns:ns2="62dc8d3a-4265-423e-88e4-c330826fd5a8" xmlns:ns3="46f6adf5-eaad-4dbb-91ac-274e33425322" targetNamespace="http://schemas.microsoft.com/office/2006/metadata/properties" ma:root="true" ma:fieldsID="ba35c8e110e10cef6d1bffdb8b49544a" ns2:_="" ns3:_="">
    <xsd:import namespace="62dc8d3a-4265-423e-88e4-c330826fd5a8"/>
    <xsd:import namespace="46f6adf5-eaad-4dbb-91ac-274e334253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dc8d3a-4265-423e-88e4-c330826fd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6adf5-eaad-4dbb-91ac-274e334253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817324-BD96-4D22-ADD4-1448108A8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dc8d3a-4265-423e-88e4-c330826fd5a8"/>
    <ds:schemaRef ds:uri="46f6adf5-eaad-4dbb-91ac-274e334253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E5DD19-53CA-4759-8263-5958EF8713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0E4545-BAD6-469B-9218-C04FA07708F4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46f6adf5-eaad-4dbb-91ac-274e33425322"/>
    <ds:schemaRef ds:uri="62dc8d3a-4265-423e-88e4-c330826fd5a8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28</vt:i4>
      </vt:variant>
      <vt:variant>
        <vt:lpstr>Pomenované rozsahy</vt:lpstr>
      </vt:variant>
      <vt:variant>
        <vt:i4>10</vt:i4>
      </vt:variant>
    </vt:vector>
  </HeadingPairs>
  <TitlesOfParts>
    <vt:vector size="38" baseType="lpstr">
      <vt:lpstr>titulná strana</vt:lpstr>
      <vt:lpstr>zoznam tabuliek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T12 záverečné práce</vt:lpstr>
      <vt:lpstr>T13 publ činnosť</vt:lpstr>
      <vt:lpstr>T14 umel.cinnosť</vt:lpstr>
      <vt:lpstr>T15 štud.program - ŠP</vt:lpstr>
      <vt:lpstr>T16 odňaté ŠP</vt:lpstr>
      <vt:lpstr>17 HI konania</vt:lpstr>
      <vt:lpstr>18 HI odňatie </vt:lpstr>
      <vt:lpstr>T19 Výskumné projekty</vt:lpstr>
      <vt:lpstr>T20 Ostatné (nevýsk.) projekty</vt:lpstr>
      <vt:lpstr>T21 umelecká činnosť</vt:lpstr>
      <vt:lpstr>T22 odoberanie titulov</vt:lpstr>
      <vt:lpstr>skratky</vt:lpstr>
      <vt:lpstr>'17 HI konania'!Oblasť_tlače</vt:lpstr>
      <vt:lpstr>'18 HI odňatie '!Oblasť_tlače</vt:lpstr>
      <vt:lpstr>'T12 záverečné práce'!Oblasť_tlače</vt:lpstr>
      <vt:lpstr>'T19 Výskumné projekty'!Oblasť_tlače</vt:lpstr>
      <vt:lpstr>'T20 Ostatné (nevýsk.) projekty'!Oblasť_tlače</vt:lpstr>
      <vt:lpstr>'T21 umelecká činnosť'!Oblasť_tlače</vt:lpstr>
      <vt:lpstr>'T22 odoberanie titulov'!Oblasť_tlače</vt:lpstr>
      <vt:lpstr>'T3a - I.stupeň prijatia'!Oblasť_tlače</vt:lpstr>
      <vt:lpstr>'T3C - III stupeň prijatia'!Oblasť_tlače</vt:lpstr>
      <vt:lpstr>'T9 výberové konania'!Oblasť_tlače</vt:lpstr>
    </vt:vector>
  </TitlesOfParts>
  <Manager/>
  <Company>MŠSR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Jozef Jurkovič</dc:creator>
  <cp:keywords/>
  <dc:description/>
  <cp:lastModifiedBy>Ružena Gogorová</cp:lastModifiedBy>
  <cp:revision/>
  <cp:lastPrinted>2023-02-22T10:45:38Z</cp:lastPrinted>
  <dcterms:created xsi:type="dcterms:W3CDTF">2010-01-11T10:19:31Z</dcterms:created>
  <dcterms:modified xsi:type="dcterms:W3CDTF">2024-02-28T11:03:52Z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0x010100DBDE53FDDBD7F542805C64E693AD18E5</vt:lpwstr>
  </property>
</Properties>
</file>