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Bittera\Desktop\"/>
    </mc:Choice>
  </mc:AlternateContent>
  <xr:revisionPtr revIDLastSave="0" documentId="8_{8048412F-3B61-449B-B1DC-F36502D38888}" xr6:coauthVersionLast="47" xr6:coauthVersionMax="47" xr10:uidLastSave="{00000000-0000-0000-0000-000000000000}"/>
  <bookViews>
    <workbookView xWindow="-19280" yWindow="6190" windowWidth="16130" windowHeight="10180" xr2:uid="{647F3CCB-4AE8-4407-913E-E9F9542C70B4}"/>
  </bookViews>
  <sheets>
    <sheet name="Návrh rozpočtu STU_2024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3" l="1"/>
  <c r="I46" i="13"/>
  <c r="F41" i="13"/>
  <c r="J35" i="13"/>
  <c r="E40" i="13"/>
  <c r="E39" i="13"/>
  <c r="J39" i="13" s="1"/>
  <c r="E38" i="13"/>
  <c r="I38" i="13" s="1"/>
  <c r="E37" i="13"/>
  <c r="I37" i="13" s="1"/>
  <c r="E36" i="13"/>
  <c r="I36" i="13" s="1"/>
  <c r="E35" i="13"/>
  <c r="I35" i="13" s="1"/>
  <c r="E34" i="13"/>
  <c r="I34" i="13" s="1"/>
  <c r="E33" i="13"/>
  <c r="I33" i="13" s="1"/>
  <c r="E32" i="13"/>
  <c r="J32" i="13" s="1"/>
  <c r="I12" i="13"/>
  <c r="J12" i="13"/>
  <c r="J13" i="13"/>
  <c r="E8" i="13"/>
  <c r="I8" i="13" s="1"/>
  <c r="E9" i="13"/>
  <c r="I9" i="13" s="1"/>
  <c r="E10" i="13"/>
  <c r="I10" i="13" s="1"/>
  <c r="E11" i="13"/>
  <c r="J11" i="13" s="1"/>
  <c r="E12" i="13"/>
  <c r="E13" i="13"/>
  <c r="I13" i="13" s="1"/>
  <c r="E14" i="13"/>
  <c r="I14" i="13" s="1"/>
  <c r="E15" i="13"/>
  <c r="J15" i="13" s="1"/>
  <c r="E16" i="13"/>
  <c r="I16" i="13" s="1"/>
  <c r="E17" i="13"/>
  <c r="I17" i="13" s="1"/>
  <c r="E18" i="13"/>
  <c r="I18" i="13" s="1"/>
  <c r="E19" i="13"/>
  <c r="J19" i="13" s="1"/>
  <c r="E20" i="13"/>
  <c r="I20" i="13" s="1"/>
  <c r="E21" i="13"/>
  <c r="I21" i="13" s="1"/>
  <c r="E22" i="13"/>
  <c r="I22" i="13" s="1"/>
  <c r="E23" i="13"/>
  <c r="I23" i="13" s="1"/>
  <c r="E24" i="13"/>
  <c r="I24" i="13" s="1"/>
  <c r="E25" i="13"/>
  <c r="I25" i="13" s="1"/>
  <c r="E26" i="13"/>
  <c r="I26" i="13" s="1"/>
  <c r="E7" i="13"/>
  <c r="I7" i="13" s="1"/>
  <c r="H41" i="13"/>
  <c r="G41" i="13"/>
  <c r="C41" i="13"/>
  <c r="D41" i="13"/>
  <c r="H27" i="13"/>
  <c r="G27" i="13"/>
  <c r="J8" i="13" l="1"/>
  <c r="J21" i="13"/>
  <c r="J20" i="13"/>
  <c r="J24" i="13"/>
  <c r="J16" i="13"/>
  <c r="J34" i="13"/>
  <c r="J25" i="13"/>
  <c r="J17" i="13"/>
  <c r="J9" i="13"/>
  <c r="J40" i="13"/>
  <c r="J36" i="13"/>
  <c r="I40" i="13"/>
  <c r="I39" i="13"/>
  <c r="J23" i="13"/>
  <c r="J38" i="13"/>
  <c r="J7" i="13"/>
  <c r="I19" i="13"/>
  <c r="I15" i="13"/>
  <c r="I11" i="13"/>
  <c r="J26" i="13"/>
  <c r="J22" i="13"/>
  <c r="J18" i="13"/>
  <c r="J14" i="13"/>
  <c r="J10" i="13"/>
  <c r="I32" i="13"/>
  <c r="J37" i="13"/>
  <c r="J33" i="13"/>
  <c r="H46" i="13"/>
  <c r="D27" i="13"/>
  <c r="G46" i="13"/>
  <c r="D46" i="13" l="1"/>
  <c r="E41" i="13"/>
  <c r="C27" i="13"/>
  <c r="F34" i="13" l="1"/>
  <c r="F36" i="13"/>
  <c r="F39" i="13"/>
  <c r="F37" i="13"/>
  <c r="F35" i="13"/>
  <c r="F33" i="13"/>
  <c r="F38" i="13"/>
  <c r="F40" i="13"/>
  <c r="F32" i="13"/>
  <c r="D42" i="13"/>
  <c r="C42" i="13"/>
  <c r="I41" i="13"/>
  <c r="J41" i="13"/>
  <c r="J27" i="13"/>
  <c r="I27" i="13"/>
  <c r="E27" i="13"/>
  <c r="C46" i="13"/>
  <c r="F13" i="13" l="1"/>
  <c r="F21" i="13"/>
  <c r="F14" i="13"/>
  <c r="F22" i="13"/>
  <c r="F15" i="13"/>
  <c r="F23" i="13"/>
  <c r="F20" i="13"/>
  <c r="F8" i="13"/>
  <c r="F16" i="13"/>
  <c r="F24" i="13"/>
  <c r="F9" i="13"/>
  <c r="F17" i="13"/>
  <c r="F25" i="13"/>
  <c r="F18" i="13"/>
  <c r="F26" i="13"/>
  <c r="F11" i="13"/>
  <c r="F19" i="13"/>
  <c r="F7" i="13"/>
  <c r="F10" i="13"/>
  <c r="F12" i="13"/>
  <c r="E46" i="13"/>
  <c r="D28" i="13"/>
  <c r="C28" i="13"/>
  <c r="E42" i="13"/>
  <c r="E28" i="13" l="1"/>
  <c r="F27" i="13"/>
</calcChain>
</file>

<file path=xl/sharedStrings.xml><?xml version="1.0" encoding="utf-8"?>
<sst xmlns="http://schemas.openxmlformats.org/spreadsheetml/2006/main" count="76" uniqueCount="50">
  <si>
    <t>Náklady</t>
  </si>
  <si>
    <t>Zdaňovaná</t>
  </si>
  <si>
    <t>Spolu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</si>
  <si>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</si>
  <si>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</si>
  <si>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</si>
  <si>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</si>
  <si>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</si>
  <si>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</si>
  <si>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</si>
  <si>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</si>
  <si>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</si>
  <si>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</si>
  <si>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</si>
  <si>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motorových vozidiel</t>
  </si>
  <si>
    <t>Ostatné dane a poplatky</t>
  </si>
  <si>
    <t>Osobitné náklady</t>
  </si>
  <si>
    <t>Iné ostatné náklady</t>
  </si>
  <si>
    <t>Tvorba fondov</t>
  </si>
  <si>
    <t>Výnosy</t>
  </si>
  <si>
    <t>Tržby z predaja služieb</t>
  </si>
  <si>
    <t>Tržby za predaný tovar</t>
  </si>
  <si>
    <t>Zákonné poplatky</t>
  </si>
  <si>
    <t>Iné ostatné výnosy</t>
  </si>
  <si>
    <t>Výnosy z použitia fondov</t>
  </si>
  <si>
    <t>Príspevky z podielu zaplatenej dane</t>
  </si>
  <si>
    <t>Číslo účtu</t>
  </si>
  <si>
    <t>Skutočnosť 2022</t>
  </si>
  <si>
    <t>Zákon.sociál. poistenie</t>
  </si>
  <si>
    <t>Daň z nehnuteľností</t>
  </si>
  <si>
    <t>Odpisy dlhodového nehmotného majetku a dlhodobého hmotného majetku</t>
  </si>
  <si>
    <t>Poskytnuté príspevky iným účtovným jednotkám</t>
  </si>
  <si>
    <t xml:space="preserve">Náklady spolu </t>
  </si>
  <si>
    <t>Výnosy z prenájmu majetku</t>
  </si>
  <si>
    <t>Prijaté príspevky od iných organizácii</t>
  </si>
  <si>
    <t>Dotácie na prevádzku</t>
  </si>
  <si>
    <t>Výsledok hospodárenia pred zdanením</t>
  </si>
  <si>
    <t>Skutočnosť 2023</t>
  </si>
  <si>
    <t>Výnosy spolu</t>
  </si>
  <si>
    <t>%</t>
  </si>
  <si>
    <t xml:space="preserve">Podiel </t>
  </si>
  <si>
    <t>Hlavná nezdaňovaná</t>
  </si>
  <si>
    <t>2024 -2023</t>
  </si>
  <si>
    <t>2024 - 2022</t>
  </si>
  <si>
    <t xml:space="preserve">Rozdiel </t>
  </si>
  <si>
    <t xml:space="preserve">Príloha: </t>
  </si>
  <si>
    <t>Návrh rozpočtu výnosov a nákladov STU na rok 2024 – tabuľková časť</t>
  </si>
  <si>
    <t>Všetky sumy sú vyjadrené v EUR.</t>
  </si>
  <si>
    <t>Plánovaný hospodársky výsledok</t>
  </si>
  <si>
    <t>Činnosť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</si>
</sst>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MS Sans Serif"/>
      <charset val="238"/>
    </font>
    <font>
      <b/>
      <sz val="18"/>
      <color theme="3"/>
      <name val="Calibri Light"/>
      <family val="2"/>
      <charset val="238"/>
      <scheme val="maj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7" borderId="7" applyNumberFormat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16" fillId="4" borderId="0" applyNumberFormat="0" applyBorder="0" applyAlignment="0" applyProtection="0"/>
    <xf numFmtId="0" fontId="17" fillId="8" borderId="8" applyNumberFormat="0" applyFont="0" applyAlignment="0" applyProtection="0"/>
    <xf numFmtId="0" fontId="8" fillId="6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21" fillId="0" borderId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2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left" vertical="center" indent="1"/>
    </xf>
    <xf numFmtId="3" fontId="23" fillId="0" borderId="10" xfId="42" applyNumberFormat="1" applyFont="1" applyBorder="1" applyAlignment="1">
      <alignment horizontal="left" vertical="center" indent="1"/>
    </xf>
    <xf numFmtId="0" fontId="23" fillId="0" borderId="10" xfId="43" applyFont="1" applyBorder="1" applyAlignment="1">
      <alignment horizontal="center" vertical="center"/>
    </xf>
    <xf numFmtId="3" fontId="23" fillId="0" borderId="10" xfId="42" applyNumberFormat="1" applyFont="1" applyBorder="1" applyAlignment="1">
      <alignment horizontal="left" vertical="center" wrapText="1" indent="1"/>
    </xf>
    <xf numFmtId="3" fontId="24" fillId="33" borderId="10" xfId="0" applyNumberFormat="1" applyFont="1" applyFill="1" applyBorder="1" applyAlignment="1">
      <alignment horizontal="left" vertical="center" indent="1"/>
    </xf>
    <xf numFmtId="0" fontId="20" fillId="33" borderId="10" xfId="43" applyFont="1" applyFill="1" applyBorder="1" applyAlignment="1">
      <alignment horizontal="center" vertical="center"/>
    </xf>
    <xf numFmtId="0" fontId="23" fillId="0" borderId="10" xfId="42" applyFont="1" applyBorder="1" applyAlignment="1">
      <alignment horizontal="left" indent="1"/>
    </xf>
    <xf numFmtId="3" fontId="2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3" fontId="0" fillId="0" borderId="0" xfId="0" applyNumberFormat="1"/>
    <xf numFmtId="4" fontId="0" fillId="0" borderId="0" xfId="0" applyNumberFormat="1"/>
    <xf numFmtId="3" fontId="0" fillId="0" borderId="10" xfId="0" applyNumberFormat="1" applyBorder="1" applyAlignment="1">
      <alignment horizontal="right" indent="1"/>
    </xf>
    <xf numFmtId="10" fontId="0" fillId="0" borderId="10" xfId="46" applyNumberFormat="1" applyFont="1" applyBorder="1" applyAlignment="1">
      <alignment horizontal="right" indent="1"/>
    </xf>
    <xf numFmtId="3" fontId="14" fillId="34" borderId="10" xfId="0" applyNumberFormat="1" applyFont="1" applyFill="1" applyBorder="1" applyAlignment="1">
      <alignment horizontal="right" indent="1"/>
    </xf>
    <xf numFmtId="9" fontId="0" fillId="34" borderId="10" xfId="46" applyFont="1" applyFill="1" applyBorder="1" applyAlignment="1">
      <alignment horizontal="right" indent="1"/>
    </xf>
    <xf numFmtId="3" fontId="0" fillId="34" borderId="10" xfId="0" applyNumberFormat="1" applyFill="1" applyBorder="1" applyAlignment="1">
      <alignment horizontal="right" indent="1"/>
    </xf>
    <xf numFmtId="10" fontId="0" fillId="0" borderId="0" xfId="46" applyNumberFormat="1" applyFont="1" applyAlignment="1">
      <alignment horizontal="right" indent="1"/>
    </xf>
    <xf numFmtId="9" fontId="0" fillId="0" borderId="0" xfId="46" applyFont="1" applyAlignment="1">
      <alignment horizontal="right" indent="1"/>
    </xf>
    <xf numFmtId="0" fontId="0" fillId="0" borderId="0" xfId="0" applyAlignment="1">
      <alignment horizontal="right" indent="1"/>
    </xf>
    <xf numFmtId="0" fontId="25" fillId="35" borderId="10" xfId="43" applyFont="1" applyFill="1" applyBorder="1" applyAlignment="1">
      <alignment horizontal="left" vertical="center"/>
    </xf>
    <xf numFmtId="0" fontId="20" fillId="35" borderId="10" xfId="43" applyFont="1" applyFill="1" applyBorder="1" applyAlignment="1">
      <alignment horizontal="center" vertical="center"/>
    </xf>
    <xf numFmtId="3" fontId="14" fillId="35" borderId="10" xfId="0" applyNumberFormat="1" applyFont="1" applyFill="1" applyBorder="1" applyAlignment="1">
      <alignment horizontal="right" indent="1"/>
    </xf>
    <xf numFmtId="9" fontId="0" fillId="35" borderId="10" xfId="46" applyFont="1" applyFill="1" applyBorder="1" applyAlignment="1">
      <alignment horizontal="right" indent="1"/>
    </xf>
    <xf numFmtId="3" fontId="0" fillId="35" borderId="10" xfId="0" applyNumberFormat="1" applyFill="1" applyBorder="1" applyAlignment="1">
      <alignment horizontal="right" indent="1"/>
    </xf>
    <xf numFmtId="0" fontId="20" fillId="0" borderId="10" xfId="42" applyFont="1" applyBorder="1" applyAlignment="1">
      <alignment horizontal="left" vertical="center" indent="1"/>
    </xf>
    <xf numFmtId="49" fontId="23" fillId="0" borderId="10" xfId="43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3" fillId="0" borderId="11" xfId="43" applyFont="1" applyBorder="1" applyAlignment="1">
      <alignment horizontal="center" vertical="center" wrapText="1"/>
    </xf>
    <xf numFmtId="0" fontId="23" fillId="0" borderId="12" xfId="43" applyFont="1" applyBorder="1" applyAlignment="1">
      <alignment horizontal="center" vertical="center" wrapText="1"/>
    </xf>
  </cellXfs>
  <cellStyles count="47">
    <cellStyle name="20% - Accent1" xfId="1" xr:uid="{4FEF8055-2B34-44CD-87BD-7350B636692A}"/>
    <cellStyle name="20% - Accent2" xfId="2" xr:uid="{B4DFC28F-F2D8-472C-89F1-782D1A3D8F1B}"/>
    <cellStyle name="20% - Accent3" xfId="3" xr:uid="{02051215-C1FF-4981-8605-BA7B507E8EC6}"/>
    <cellStyle name="20% - Accent4" xfId="4" xr:uid="{F28AAEF3-1050-46ED-8514-ECF6D1015ADA}"/>
    <cellStyle name="20% - Accent5" xfId="5" xr:uid="{19163536-09EF-4014-B5E5-C67F5FE04E08}"/>
    <cellStyle name="20% - Accent6" xfId="6" xr:uid="{D3CBE34A-0008-4D89-A7B7-8FA241255F35}"/>
    <cellStyle name="40% - Accent1" xfId="7" xr:uid="{056A61B6-29B9-44E6-BFFB-2A7FEFEC342D}"/>
    <cellStyle name="40% - Accent2" xfId="8" xr:uid="{09A06E83-F060-47BC-8F49-7AFC3958853B}"/>
    <cellStyle name="40% - Accent3" xfId="9" xr:uid="{4713363D-906B-4406-BDED-6AD4068EF87E}"/>
    <cellStyle name="40% - Accent4" xfId="10" xr:uid="{1D375C04-BFAA-43C8-B4D0-0BDB56B63312}"/>
    <cellStyle name="40% - Accent5" xfId="11" xr:uid="{5F5C6D66-0576-4DB8-9331-87DD4E3E765B}"/>
    <cellStyle name="40% - Accent6" xfId="12" xr:uid="{19BA6596-A63F-474F-9E62-4C22ACEC31AE}"/>
    <cellStyle name="60% - Accent1" xfId="13" xr:uid="{1944EBE9-A8DA-44FD-AC18-5663390C1D17}"/>
    <cellStyle name="60% - Accent2" xfId="14" xr:uid="{41202512-D73C-4FA4-AA88-0E281068AEBD}"/>
    <cellStyle name="60% - Accent3" xfId="15" xr:uid="{495ADA9A-3D4D-4205-B9A5-B08ADA28A27A}"/>
    <cellStyle name="60% - Accent4" xfId="16" xr:uid="{8F7C9A48-A00B-4A3C-BC91-A09C96EBB39D}"/>
    <cellStyle name="60% - Accent5" xfId="17" xr:uid="{5FBBBB3C-2F01-4DEB-81CD-1FA6024CAADD}"/>
    <cellStyle name="60% - Accent6" xfId="18" xr:uid="{036BC6DD-3FC7-47CD-9D68-FC563944B429}"/>
    <cellStyle name="Accent1" xfId="19" xr:uid="{96F7E9F5-8692-4340-AD71-53E2105D136A}"/>
    <cellStyle name="Accent2" xfId="20" xr:uid="{DB51BF79-66C5-4863-B80B-93E861F78073}"/>
    <cellStyle name="Accent3" xfId="21" xr:uid="{6C3E2F9E-3B77-4BB1-9BFF-EE3ECE91BA8A}"/>
    <cellStyle name="Accent4" xfId="22" xr:uid="{B18FF696-476F-4875-AD38-071F93F5A935}"/>
    <cellStyle name="Accent5" xfId="23" xr:uid="{625BE553-9195-4CE7-9559-E27EB36AD793}"/>
    <cellStyle name="Accent6" xfId="24" xr:uid="{3D1040A6-9CEE-43DA-AE0C-667681EC6AD6}"/>
    <cellStyle name="Bad" xfId="25" xr:uid="{FD0CBDCA-F376-4F90-BB78-E2525E8111E4}"/>
    <cellStyle name="Calculation" xfId="26" xr:uid="{486ED399-4893-4D73-B333-EF03DF262D1D}"/>
    <cellStyle name="Explanatory Text" xfId="27" xr:uid="{4D428A50-2690-49C6-9B5C-F9ADEB80AA43}"/>
    <cellStyle name="Good" xfId="28" xr:uid="{887767A3-9B82-429D-B9F6-476E0B1F38A0}"/>
    <cellStyle name="Heading 1" xfId="29" xr:uid="{8E3C4F74-44FC-4A42-864F-41BD48C8AFD9}"/>
    <cellStyle name="Heading 2" xfId="30" xr:uid="{D1094E35-0869-4C12-A1E9-443DDFB8AC20}"/>
    <cellStyle name="Heading 3" xfId="31" xr:uid="{9983167B-BEDB-4CD3-857A-641967189B3C}"/>
    <cellStyle name="Heading 4" xfId="32" xr:uid="{D5F42B48-B9B0-4136-B623-22AC045D97A9}"/>
    <cellStyle name="Check Cell" xfId="33" xr:uid="{9F726089-8DBC-4427-8066-1C5989C2B8F5}"/>
    <cellStyle name="Input" xfId="34" xr:uid="{46207E1E-AC3A-4ECA-A4AB-AA1A77C27535}"/>
    <cellStyle name="Linked Cell" xfId="35" xr:uid="{8631C9D5-743A-4CD1-B59A-63C12BDBA2BA}"/>
    <cellStyle name="Neutral" xfId="36" xr:uid="{CA741841-B2D4-4BFC-BFE3-83583A4DEBD4}"/>
    <cellStyle name="Normálna" xfId="0" builtinId="0"/>
    <cellStyle name="Normálna 2 2" xfId="43" xr:uid="{2D202B27-D870-4FC0-A7A9-8560FBC863CF}"/>
    <cellStyle name="normálne_HV 2004 extra tabuľky pre KR, AS" xfId="44" xr:uid="{E59C5E42-4810-4339-9349-716DA49772A8}"/>
    <cellStyle name="normálne_Náklady a výnosy  STU k 31 12  2004" xfId="42" xr:uid="{399A5F34-DBA4-4235-9930-20A95CE61CBE}"/>
    <cellStyle name="Note" xfId="37" xr:uid="{8A05590E-25C4-42E7-989B-22FDD7AD0FFB}"/>
    <cellStyle name="Output" xfId="38" xr:uid="{0F551D5C-AB35-49F4-B6EE-DFAF777CCBA9}"/>
    <cellStyle name="Percentá" xfId="46" builtinId="5"/>
    <cellStyle name="položka 2" xfId="45" xr:uid="{ABE2D0A7-7C03-498A-9F8A-FB277AB0C240}"/>
    <cellStyle name="Title" xfId="39" xr:uid="{812E3860-961A-4CE3-80DE-067D6D95F140}"/>
    <cellStyle name="Total" xfId="40" xr:uid="{B4C241BB-9E82-4A9F-A506-532A12BE5A14}"/>
    <cellStyle name="Warning Text" xfId="41" xr:uid="{6703EF0D-12B7-41BA-ACF0-6832B9A9BB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32B6B-6B5F-43CE-BF74-F8AC2039B7CB}">
  <sheetPr>
    <pageSetUpPr fitToPage="1"/>
  </sheetPr>
  <dimension ref="A1:R46"/>
  <sheetViews>
    <sheetView tabSelected="1" workbookViewId="0">
      <selection activeCell="M33" sqref="M33"/>
    </sheetView>
  </sheetViews>
  <sheetFormatPr defaultColWidth="8.90625" defaultRowHeight="14.5" x14ac:dyDescent="0.35"/>
  <cols>
    <col min="1" max="1" width="32.08984375" customWidth="1"/>
    <col min="2" max="2" width="8.81640625" customWidth="1"/>
    <col min="3" max="10" width="12.81640625" customWidth="1"/>
    <col min="12" max="12" width="13.54296875" bestFit="1" customWidth="1"/>
    <col min="13" max="13" width="8.90625" customWidth="1"/>
    <col min="14" max="14" width="10" bestFit="1" customWidth="1"/>
  </cols>
  <sheetData>
    <row r="1" spans="1:14" s="12" customFormat="1" x14ac:dyDescent="0.35">
      <c r="A1" s="12" t="s">
        <v>45</v>
      </c>
    </row>
    <row r="2" spans="1:14" s="12" customFormat="1" x14ac:dyDescent="0.3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s="12" customForma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4" x14ac:dyDescent="0.35">
      <c r="A4" t="s">
        <v>47</v>
      </c>
    </row>
    <row r="5" spans="1:14" x14ac:dyDescent="0.35">
      <c r="A5" s="29" t="s">
        <v>0</v>
      </c>
      <c r="B5" s="35" t="s">
        <v>26</v>
      </c>
      <c r="C5" s="32" t="s">
        <v>49</v>
      </c>
      <c r="D5" s="32"/>
      <c r="E5" s="33" t="s">
        <v>2</v>
      </c>
      <c r="F5" s="1" t="s">
        <v>40</v>
      </c>
      <c r="G5" s="10" t="s">
        <v>37</v>
      </c>
      <c r="H5" s="10" t="s">
        <v>27</v>
      </c>
      <c r="I5" s="10" t="s">
        <v>44</v>
      </c>
      <c r="J5" s="10" t="s">
        <v>44</v>
      </c>
    </row>
    <row r="6" spans="1:14" ht="20" x14ac:dyDescent="0.35">
      <c r="A6" s="29"/>
      <c r="B6" s="36"/>
      <c r="C6" s="9" t="s">
        <v>41</v>
      </c>
      <c r="D6" s="1" t="s">
        <v>1</v>
      </c>
      <c r="E6" s="33"/>
      <c r="F6" s="1" t="s">
        <v>39</v>
      </c>
      <c r="G6" s="11"/>
      <c r="H6" s="11"/>
      <c r="I6" s="10" t="s">
        <v>42</v>
      </c>
      <c r="J6" s="10" t="s">
        <v>43</v>
      </c>
    </row>
    <row r="7" spans="1:14" x14ac:dyDescent="0.35">
      <c r="A7" s="3" t="s">
        <v>3</v>
      </c>
      <c r="B7" s="4">
        <v>501</v>
      </c>
      <c r="C7" s="16">
        <v>6006483.2606499996</v>
      </c>
      <c r="D7" s="16">
        <v>470045.21044999996</v>
      </c>
      <c r="E7" s="16">
        <f>C7+D7</f>
        <v>6476528.4710999997</v>
      </c>
      <c r="F7" s="17">
        <f t="shared" ref="F7:F26" si="0">E7/E$27</f>
        <v>4.6654105069137156E-2</v>
      </c>
      <c r="G7" s="16">
        <v>6233424.8999999994</v>
      </c>
      <c r="H7" s="16">
        <v>5315276.29</v>
      </c>
      <c r="I7" s="16">
        <f>E7-G7</f>
        <v>243103.57110000029</v>
      </c>
      <c r="J7" s="16">
        <f>E7-H7</f>
        <v>1161252.1810999997</v>
      </c>
      <c r="K7" s="14"/>
      <c r="L7" s="14"/>
      <c r="M7" s="14"/>
    </row>
    <row r="8" spans="1:14" x14ac:dyDescent="0.35">
      <c r="A8" s="3" t="s">
        <v>4</v>
      </c>
      <c r="B8" s="4">
        <v>502</v>
      </c>
      <c r="C8" s="16">
        <v>9265408.1462871954</v>
      </c>
      <c r="D8" s="16">
        <v>454591.85371280345</v>
      </c>
      <c r="E8" s="16">
        <f t="shared" ref="E8:E26" si="1">C8+D8</f>
        <v>9719999.9999999981</v>
      </c>
      <c r="F8" s="17">
        <f t="shared" si="0"/>
        <v>7.0018668688874394E-2</v>
      </c>
      <c r="G8" s="16">
        <v>8348986.0300000003</v>
      </c>
      <c r="H8" s="16">
        <v>5021902.2</v>
      </c>
      <c r="I8" s="16">
        <f t="shared" ref="I8:I26" si="2">E8-G8</f>
        <v>1371013.9699999979</v>
      </c>
      <c r="J8" s="16">
        <f t="shared" ref="J8:J26" si="3">E8-H8</f>
        <v>4698097.799999998</v>
      </c>
      <c r="K8" s="14"/>
      <c r="L8" s="14"/>
      <c r="M8" s="14"/>
      <c r="N8" s="14"/>
    </row>
    <row r="9" spans="1:14" x14ac:dyDescent="0.35">
      <c r="A9" s="3" t="s">
        <v>5</v>
      </c>
      <c r="B9" s="4">
        <v>504</v>
      </c>
      <c r="C9" s="16"/>
      <c r="D9" s="16">
        <v>45219.015129999992</v>
      </c>
      <c r="E9" s="16">
        <f t="shared" si="1"/>
        <v>45219.015129999992</v>
      </c>
      <c r="F9" s="17">
        <f t="shared" si="0"/>
        <v>3.2573819329471899E-4</v>
      </c>
      <c r="G9" s="16">
        <v>43521.97</v>
      </c>
      <c r="H9" s="16">
        <v>37184.11</v>
      </c>
      <c r="I9" s="16">
        <f t="shared" si="2"/>
        <v>1697.0451299999913</v>
      </c>
      <c r="J9" s="16">
        <f t="shared" si="3"/>
        <v>8034.9051299999919</v>
      </c>
    </row>
    <row r="10" spans="1:14" x14ac:dyDescent="0.35">
      <c r="A10" s="3" t="s">
        <v>6</v>
      </c>
      <c r="B10" s="4">
        <v>511</v>
      </c>
      <c r="C10" s="16">
        <v>2678943.45921</v>
      </c>
      <c r="D10" s="16">
        <v>327545.57080999995</v>
      </c>
      <c r="E10" s="16">
        <f t="shared" si="1"/>
        <v>3006489.0300199999</v>
      </c>
      <c r="F10" s="17">
        <f t="shared" si="0"/>
        <v>2.1657444373426517E-2</v>
      </c>
      <c r="G10" s="16">
        <v>2893637.18</v>
      </c>
      <c r="H10" s="16">
        <v>2677696.91</v>
      </c>
      <c r="I10" s="16">
        <f t="shared" si="2"/>
        <v>112851.85001999978</v>
      </c>
      <c r="J10" s="16">
        <f t="shared" si="3"/>
        <v>328792.1200199998</v>
      </c>
    </row>
    <row r="11" spans="1:14" x14ac:dyDescent="0.35">
      <c r="A11" s="3" t="s">
        <v>7</v>
      </c>
      <c r="B11" s="4">
        <v>512</v>
      </c>
      <c r="C11" s="16">
        <v>1551051.0972999998</v>
      </c>
      <c r="D11" s="16">
        <v>102417.27426999998</v>
      </c>
      <c r="E11" s="16">
        <f t="shared" si="1"/>
        <v>1653468.3715699997</v>
      </c>
      <c r="F11" s="17">
        <f t="shared" si="0"/>
        <v>1.1910869763013631E-2</v>
      </c>
      <c r="G11" s="16">
        <v>1591403.63</v>
      </c>
      <c r="H11" s="16">
        <v>1107000.95</v>
      </c>
      <c r="I11" s="16">
        <f t="shared" si="2"/>
        <v>62064.741569999838</v>
      </c>
      <c r="J11" s="16">
        <f t="shared" si="3"/>
        <v>546467.42156999977</v>
      </c>
    </row>
    <row r="12" spans="1:14" x14ac:dyDescent="0.35">
      <c r="A12" s="3" t="s">
        <v>8</v>
      </c>
      <c r="B12" s="4">
        <v>513</v>
      </c>
      <c r="C12" s="16">
        <v>282001.15126999997</v>
      </c>
      <c r="D12" s="16">
        <v>39851.603470000002</v>
      </c>
      <c r="E12" s="16">
        <f t="shared" si="1"/>
        <v>321852.75474</v>
      </c>
      <c r="F12" s="17">
        <f t="shared" si="0"/>
        <v>2.3184877984302071E-3</v>
      </c>
      <c r="G12" s="16">
        <v>309771.65999999997</v>
      </c>
      <c r="H12" s="16">
        <v>215092.41</v>
      </c>
      <c r="I12" s="16">
        <f t="shared" si="2"/>
        <v>12081.09474000003</v>
      </c>
      <c r="J12" s="16">
        <f t="shared" si="3"/>
        <v>106760.34474</v>
      </c>
    </row>
    <row r="13" spans="1:14" x14ac:dyDescent="0.35">
      <c r="A13" s="3" t="s">
        <v>9</v>
      </c>
      <c r="B13" s="4">
        <v>518</v>
      </c>
      <c r="C13" s="16">
        <v>10728786.833899999</v>
      </c>
      <c r="D13" s="16">
        <v>1860235.9588299999</v>
      </c>
      <c r="E13" s="16">
        <f t="shared" si="1"/>
        <v>12589022.79273</v>
      </c>
      <c r="F13" s="17">
        <f t="shared" si="0"/>
        <v>9.0685865847824093E-2</v>
      </c>
      <c r="G13" s="16">
        <v>12116480.07</v>
      </c>
      <c r="H13" s="16">
        <v>8211552.7000000002</v>
      </c>
      <c r="I13" s="16">
        <f t="shared" si="2"/>
        <v>472542.72272999957</v>
      </c>
      <c r="J13" s="16">
        <f t="shared" si="3"/>
        <v>4377470.0927299997</v>
      </c>
    </row>
    <row r="14" spans="1:14" x14ac:dyDescent="0.35">
      <c r="A14" s="3" t="s">
        <v>10</v>
      </c>
      <c r="B14" s="4">
        <v>521</v>
      </c>
      <c r="C14" s="16">
        <v>52598562.235200003</v>
      </c>
      <c r="D14" s="16">
        <v>4779056.5920000011</v>
      </c>
      <c r="E14" s="16">
        <f t="shared" si="1"/>
        <v>57377618.827200003</v>
      </c>
      <c r="F14" s="17">
        <f t="shared" si="0"/>
        <v>0.41332350646278182</v>
      </c>
      <c r="G14" s="16">
        <v>53127424.839999996</v>
      </c>
      <c r="H14" s="16">
        <v>50003612.829999998</v>
      </c>
      <c r="I14" s="16">
        <f t="shared" si="2"/>
        <v>4250193.9872000068</v>
      </c>
      <c r="J14" s="16">
        <f t="shared" si="3"/>
        <v>7374005.9972000048</v>
      </c>
    </row>
    <row r="15" spans="1:14" x14ac:dyDescent="0.35">
      <c r="A15" s="3" t="s">
        <v>28</v>
      </c>
      <c r="B15" s="4">
        <v>524</v>
      </c>
      <c r="C15" s="16">
        <v>19040679.529142402</v>
      </c>
      <c r="D15" s="16">
        <v>1730018.4863040003</v>
      </c>
      <c r="E15" s="16">
        <f t="shared" si="1"/>
        <v>20770698.015446402</v>
      </c>
      <c r="F15" s="17">
        <f t="shared" si="0"/>
        <v>0.14962310933952702</v>
      </c>
      <c r="G15" s="16">
        <v>18104367.07</v>
      </c>
      <c r="H15" s="16">
        <v>17194418.789999999</v>
      </c>
      <c r="I15" s="16">
        <f t="shared" si="2"/>
        <v>2666330.9454464018</v>
      </c>
      <c r="J15" s="16">
        <f t="shared" si="3"/>
        <v>3576279.225446403</v>
      </c>
    </row>
    <row r="16" spans="1:14" x14ac:dyDescent="0.35">
      <c r="A16" s="3" t="s">
        <v>11</v>
      </c>
      <c r="B16" s="4">
        <v>525</v>
      </c>
      <c r="C16" s="16">
        <v>426234.33360000001</v>
      </c>
      <c r="D16" s="16">
        <v>4679.7696000000005</v>
      </c>
      <c r="E16" s="16">
        <f t="shared" si="1"/>
        <v>430914.10320000001</v>
      </c>
      <c r="F16" s="17">
        <f t="shared" si="0"/>
        <v>3.1041185005477607E-3</v>
      </c>
      <c r="G16" s="16">
        <v>398994.54</v>
      </c>
      <c r="H16" s="16">
        <v>359251.39</v>
      </c>
      <c r="I16" s="16">
        <f t="shared" si="2"/>
        <v>31919.563200000033</v>
      </c>
      <c r="J16" s="16">
        <f t="shared" si="3"/>
        <v>71662.713199999998</v>
      </c>
    </row>
    <row r="17" spans="1:18" x14ac:dyDescent="0.35">
      <c r="A17" s="3" t="s">
        <v>12</v>
      </c>
      <c r="B17" s="4">
        <v>527</v>
      </c>
      <c r="C17" s="16">
        <v>2675990.0685000005</v>
      </c>
      <c r="D17" s="16">
        <v>66905.180999999997</v>
      </c>
      <c r="E17" s="16">
        <f t="shared" si="1"/>
        <v>2742895.2495000004</v>
      </c>
      <c r="F17" s="17">
        <f t="shared" si="0"/>
        <v>1.9758628983850619E-2</v>
      </c>
      <c r="G17" s="16">
        <v>2612281.1900000004</v>
      </c>
      <c r="H17" s="16">
        <v>2298063.2599999998</v>
      </c>
      <c r="I17" s="16">
        <f t="shared" si="2"/>
        <v>130614.05949999997</v>
      </c>
      <c r="J17" s="16">
        <f t="shared" si="3"/>
        <v>444831.98950000061</v>
      </c>
    </row>
    <row r="18" spans="1:18" x14ac:dyDescent="0.35">
      <c r="A18" s="3" t="s">
        <v>13</v>
      </c>
      <c r="B18" s="4">
        <v>528</v>
      </c>
      <c r="C18" s="16">
        <v>2386.2600000000002</v>
      </c>
      <c r="D18" s="16">
        <v>2429.46</v>
      </c>
      <c r="E18" s="16">
        <f t="shared" si="1"/>
        <v>4815.72</v>
      </c>
      <c r="F18" s="17">
        <f t="shared" si="0"/>
        <v>3.4690360409298998E-5</v>
      </c>
      <c r="G18" s="16">
        <v>4459</v>
      </c>
      <c r="H18" s="16">
        <v>4391.66</v>
      </c>
      <c r="I18" s="16">
        <f t="shared" si="2"/>
        <v>356.72000000000025</v>
      </c>
      <c r="J18" s="16">
        <f t="shared" si="3"/>
        <v>424.0600000000004</v>
      </c>
    </row>
    <row r="19" spans="1:18" x14ac:dyDescent="0.35">
      <c r="A19" s="3" t="s">
        <v>14</v>
      </c>
      <c r="B19" s="4">
        <v>531</v>
      </c>
      <c r="C19" s="16">
        <v>242.35</v>
      </c>
      <c r="D19" s="16">
        <v>2982.04</v>
      </c>
      <c r="E19" s="16">
        <f t="shared" si="1"/>
        <v>3224.39</v>
      </c>
      <c r="F19" s="17">
        <f t="shared" si="0"/>
        <v>2.3227108552851823E-5</v>
      </c>
      <c r="G19" s="16">
        <v>3224.39</v>
      </c>
      <c r="H19" s="16">
        <v>3675.76</v>
      </c>
      <c r="I19" s="16">
        <f t="shared" si="2"/>
        <v>0</v>
      </c>
      <c r="J19" s="16">
        <f t="shared" si="3"/>
        <v>-451.37000000000035</v>
      </c>
    </row>
    <row r="20" spans="1:18" x14ac:dyDescent="0.35">
      <c r="A20" s="3" t="s">
        <v>29</v>
      </c>
      <c r="B20" s="4">
        <v>532</v>
      </c>
      <c r="C20" s="16">
        <v>382144.26389743137</v>
      </c>
      <c r="D20" s="16">
        <v>71714.766102568654</v>
      </c>
      <c r="E20" s="16">
        <f t="shared" si="1"/>
        <v>453859.03</v>
      </c>
      <c r="F20" s="17">
        <f t="shared" si="0"/>
        <v>3.269403812039497E-3</v>
      </c>
      <c r="G20" s="16">
        <v>340711.12</v>
      </c>
      <c r="H20" s="16">
        <v>358273.46</v>
      </c>
      <c r="I20" s="16">
        <f t="shared" si="2"/>
        <v>113147.91000000003</v>
      </c>
      <c r="J20" s="16">
        <f t="shared" si="3"/>
        <v>95585.57</v>
      </c>
      <c r="K20" s="14"/>
      <c r="L20" s="15"/>
      <c r="M20" s="15"/>
      <c r="N20" s="15"/>
      <c r="O20" s="15"/>
      <c r="P20" s="15"/>
      <c r="Q20" s="15"/>
      <c r="R20" s="15"/>
    </row>
    <row r="21" spans="1:18" x14ac:dyDescent="0.35">
      <c r="A21" s="3" t="s">
        <v>15</v>
      </c>
      <c r="B21" s="4">
        <v>538</v>
      </c>
      <c r="C21" s="16">
        <v>180633.73</v>
      </c>
      <c r="D21" s="16">
        <v>26885.27</v>
      </c>
      <c r="E21" s="16">
        <f t="shared" si="1"/>
        <v>207519</v>
      </c>
      <c r="F21" s="17">
        <f t="shared" si="0"/>
        <v>1.4948769658072558E-3</v>
      </c>
      <c r="G21" s="16">
        <v>207519</v>
      </c>
      <c r="H21" s="16">
        <v>174078.65</v>
      </c>
      <c r="I21" s="16">
        <f t="shared" si="2"/>
        <v>0</v>
      </c>
      <c r="J21" s="16">
        <f t="shared" si="3"/>
        <v>33440.350000000006</v>
      </c>
    </row>
    <row r="22" spans="1:18" x14ac:dyDescent="0.35">
      <c r="A22" s="3" t="s">
        <v>16</v>
      </c>
      <c r="B22" s="4">
        <v>547</v>
      </c>
      <c r="C22" s="16">
        <v>10165.14</v>
      </c>
      <c r="D22" s="16">
        <v>5088.1400000000003</v>
      </c>
      <c r="E22" s="16">
        <f t="shared" si="1"/>
        <v>15253.279999999999</v>
      </c>
      <c r="F22" s="17">
        <f t="shared" si="0"/>
        <v>1.0987802044636153E-4</v>
      </c>
      <c r="G22" s="16">
        <v>15253.279999999999</v>
      </c>
      <c r="H22" s="16">
        <v>11315.44</v>
      </c>
      <c r="I22" s="16">
        <f t="shared" si="2"/>
        <v>0</v>
      </c>
      <c r="J22" s="16">
        <f t="shared" si="3"/>
        <v>3937.8399999999983</v>
      </c>
    </row>
    <row r="23" spans="1:18" x14ac:dyDescent="0.35">
      <c r="A23" s="3" t="s">
        <v>17</v>
      </c>
      <c r="B23" s="4">
        <v>549</v>
      </c>
      <c r="C23" s="16">
        <v>11415484.230839999</v>
      </c>
      <c r="D23" s="16">
        <v>375016.83662999998</v>
      </c>
      <c r="E23" s="16">
        <f t="shared" si="1"/>
        <v>11790501.067469999</v>
      </c>
      <c r="F23" s="17">
        <f t="shared" si="0"/>
        <v>8.4933661308539285E-2</v>
      </c>
      <c r="G23" s="16">
        <v>11347931.73</v>
      </c>
      <c r="H23" s="16">
        <v>10230878.470000001</v>
      </c>
      <c r="I23" s="16">
        <f t="shared" si="2"/>
        <v>442569.33746999875</v>
      </c>
      <c r="J23" s="16">
        <f t="shared" si="3"/>
        <v>1559622.5974699985</v>
      </c>
    </row>
    <row r="24" spans="1:18" ht="20" x14ac:dyDescent="0.35">
      <c r="A24" s="5" t="s">
        <v>30</v>
      </c>
      <c r="B24" s="4">
        <v>551</v>
      </c>
      <c r="C24" s="16">
        <v>6723491.6200000001</v>
      </c>
      <c r="D24" s="16">
        <v>53379.64</v>
      </c>
      <c r="E24" s="16">
        <f t="shared" si="1"/>
        <v>6776871.2599999998</v>
      </c>
      <c r="F24" s="17">
        <f t="shared" si="0"/>
        <v>4.8817644393116748E-2</v>
      </c>
      <c r="G24" s="16">
        <v>6776871.2599999998</v>
      </c>
      <c r="H24" s="16">
        <v>5599932.6200000001</v>
      </c>
      <c r="I24" s="16">
        <f t="shared" si="2"/>
        <v>0</v>
      </c>
      <c r="J24" s="16">
        <f t="shared" si="3"/>
        <v>1176938.6399999997</v>
      </c>
    </row>
    <row r="25" spans="1:18" x14ac:dyDescent="0.35">
      <c r="A25" s="3" t="s">
        <v>18</v>
      </c>
      <c r="B25" s="4">
        <v>556</v>
      </c>
      <c r="C25" s="16">
        <v>3464025.98</v>
      </c>
      <c r="D25" s="16">
        <v>0</v>
      </c>
      <c r="E25" s="16">
        <f t="shared" si="1"/>
        <v>3464025.98</v>
      </c>
      <c r="F25" s="17">
        <f t="shared" si="0"/>
        <v>2.4953342327497269E-2</v>
      </c>
      <c r="G25" s="16">
        <v>3464025.98</v>
      </c>
      <c r="H25" s="16">
        <v>2223172.6800000002</v>
      </c>
      <c r="I25" s="16">
        <f t="shared" si="2"/>
        <v>0</v>
      </c>
      <c r="J25" s="16">
        <f t="shared" si="3"/>
        <v>1240853.2999999998</v>
      </c>
    </row>
    <row r="26" spans="1:18" ht="20" x14ac:dyDescent="0.35">
      <c r="A26" s="5" t="s">
        <v>31</v>
      </c>
      <c r="B26" s="4">
        <v>562</v>
      </c>
      <c r="C26" s="16">
        <v>968910.49</v>
      </c>
      <c r="D26" s="16">
        <v>433.3</v>
      </c>
      <c r="E26" s="16">
        <f t="shared" si="1"/>
        <v>969343.79</v>
      </c>
      <c r="F26" s="17">
        <f t="shared" si="0"/>
        <v>6.9827326828835233E-3</v>
      </c>
      <c r="G26" s="16">
        <v>969343.79</v>
      </c>
      <c r="H26" s="16">
        <v>896390.07</v>
      </c>
      <c r="I26" s="16">
        <f t="shared" si="2"/>
        <v>0</v>
      </c>
      <c r="J26" s="16">
        <f t="shared" si="3"/>
        <v>72953.720000000088</v>
      </c>
    </row>
    <row r="27" spans="1:18" x14ac:dyDescent="0.35">
      <c r="A27" s="6" t="s">
        <v>32</v>
      </c>
      <c r="B27" s="7"/>
      <c r="C27" s="18">
        <f t="shared" ref="C27:H27" si="4">SUM(C7:C26)</f>
        <v>128401624.17979702</v>
      </c>
      <c r="D27" s="18">
        <f t="shared" si="4"/>
        <v>10418495.968309375</v>
      </c>
      <c r="E27" s="18">
        <f t="shared" si="4"/>
        <v>138820120.1481064</v>
      </c>
      <c r="F27" s="19">
        <f t="shared" si="4"/>
        <v>1.0000000000000002</v>
      </c>
      <c r="G27" s="20">
        <f t="shared" si="4"/>
        <v>128909632.63000003</v>
      </c>
      <c r="H27" s="20">
        <f t="shared" si="4"/>
        <v>111943160.65000001</v>
      </c>
      <c r="I27" s="20">
        <f t="shared" ref="I27" si="5">SUM(I7:I26)</f>
        <v>9910487.5181064047</v>
      </c>
      <c r="J27" s="20">
        <f>SUM(J7:J26)</f>
        <v>26876959.498106401</v>
      </c>
    </row>
    <row r="28" spans="1:18" x14ac:dyDescent="0.35">
      <c r="C28" s="21">
        <f>C27/E27</f>
        <v>0.92494966898750741</v>
      </c>
      <c r="D28" s="21">
        <f>D27/E27</f>
        <v>7.5050331012492574E-2</v>
      </c>
      <c r="E28" s="22">
        <f>SUM(C28:D28)</f>
        <v>1</v>
      </c>
      <c r="F28" s="23"/>
      <c r="G28" s="23"/>
      <c r="H28" s="23"/>
      <c r="I28" s="23"/>
      <c r="J28" s="23"/>
      <c r="L28" s="15"/>
    </row>
    <row r="29" spans="1:18" x14ac:dyDescent="0.35">
      <c r="L29" s="15"/>
    </row>
    <row r="30" spans="1:18" x14ac:dyDescent="0.35">
      <c r="A30" s="29" t="s">
        <v>19</v>
      </c>
      <c r="B30" s="30" t="s">
        <v>26</v>
      </c>
      <c r="C30" s="32" t="s">
        <v>49</v>
      </c>
      <c r="D30" s="32"/>
      <c r="E30" s="33" t="s">
        <v>2</v>
      </c>
      <c r="F30" s="1" t="s">
        <v>40</v>
      </c>
      <c r="G30" s="10" t="s">
        <v>37</v>
      </c>
      <c r="H30" s="10" t="s">
        <v>27</v>
      </c>
      <c r="I30" s="10" t="s">
        <v>44</v>
      </c>
      <c r="J30" s="10" t="s">
        <v>44</v>
      </c>
      <c r="L30" s="15"/>
    </row>
    <row r="31" spans="1:18" ht="20" x14ac:dyDescent="0.35">
      <c r="A31" s="29"/>
      <c r="B31" s="31"/>
      <c r="C31" s="9" t="s">
        <v>41</v>
      </c>
      <c r="D31" s="1" t="s">
        <v>1</v>
      </c>
      <c r="E31" s="33"/>
      <c r="F31" s="1" t="s">
        <v>39</v>
      </c>
      <c r="G31" s="11"/>
      <c r="H31" s="11"/>
      <c r="I31" s="10" t="s">
        <v>42</v>
      </c>
      <c r="J31" s="10" t="s">
        <v>43</v>
      </c>
      <c r="L31" s="15"/>
    </row>
    <row r="32" spans="1:18" x14ac:dyDescent="0.35">
      <c r="A32" s="8" t="s">
        <v>20</v>
      </c>
      <c r="B32" s="4">
        <v>602</v>
      </c>
      <c r="C32" s="16">
        <v>6339039.5800000001</v>
      </c>
      <c r="D32" s="16">
        <v>9011826.6199999992</v>
      </c>
      <c r="E32" s="16">
        <f t="shared" ref="E32:E40" si="6">C32+D32</f>
        <v>15350866.199999999</v>
      </c>
      <c r="F32" s="17">
        <f t="shared" ref="F32:F40" si="7">E32/E$41</f>
        <v>0.10999754050492559</v>
      </c>
      <c r="G32" s="16">
        <v>15350866.199999999</v>
      </c>
      <c r="H32" s="16">
        <v>11989749.529999999</v>
      </c>
      <c r="I32" s="16">
        <f t="shared" ref="I32" si="8">E32-G32</f>
        <v>0</v>
      </c>
      <c r="J32" s="16">
        <f t="shared" ref="J32" si="9">E32-H32</f>
        <v>3361116.67</v>
      </c>
      <c r="L32" s="15"/>
    </row>
    <row r="33" spans="1:12" x14ac:dyDescent="0.35">
      <c r="A33" s="8" t="s">
        <v>21</v>
      </c>
      <c r="B33" s="4">
        <v>604</v>
      </c>
      <c r="C33" s="16">
        <v>0</v>
      </c>
      <c r="D33" s="16">
        <v>62233.08</v>
      </c>
      <c r="E33" s="16">
        <f t="shared" si="6"/>
        <v>62233.08</v>
      </c>
      <c r="F33" s="17">
        <f t="shared" si="7"/>
        <v>4.4593481884730874E-4</v>
      </c>
      <c r="G33" s="16">
        <v>62233.08</v>
      </c>
      <c r="H33" s="16">
        <v>66135.14</v>
      </c>
      <c r="I33" s="16">
        <f t="shared" ref="I33:I40" si="10">E33-G33</f>
        <v>0</v>
      </c>
      <c r="J33" s="16">
        <f t="shared" ref="J33:J40" si="11">E33-H33</f>
        <v>-3902.0599999999977</v>
      </c>
      <c r="L33" s="15"/>
    </row>
    <row r="34" spans="1:12" ht="17.399999999999999" customHeight="1" x14ac:dyDescent="0.35">
      <c r="A34" s="8" t="s">
        <v>22</v>
      </c>
      <c r="B34" s="4">
        <v>648</v>
      </c>
      <c r="C34" s="16">
        <v>1451228.36</v>
      </c>
      <c r="D34" s="16">
        <v>144910.5</v>
      </c>
      <c r="E34" s="16">
        <f t="shared" si="6"/>
        <v>1596138.86</v>
      </c>
      <c r="F34" s="17">
        <f t="shared" si="7"/>
        <v>1.1437227490415867E-2</v>
      </c>
      <c r="G34" s="16">
        <v>1596138.86</v>
      </c>
      <c r="H34" s="16">
        <v>1457403</v>
      </c>
      <c r="I34" s="16">
        <f t="shared" si="10"/>
        <v>0</v>
      </c>
      <c r="J34" s="16">
        <f t="shared" si="11"/>
        <v>138735.8600000001</v>
      </c>
      <c r="L34" s="15"/>
    </row>
    <row r="35" spans="1:12" ht="17.399999999999999" customHeight="1" x14ac:dyDescent="0.35">
      <c r="A35" s="8" t="s">
        <v>23</v>
      </c>
      <c r="B35" s="4">
        <v>649</v>
      </c>
      <c r="C35" s="16">
        <v>2378136.9900000002</v>
      </c>
      <c r="D35" s="16">
        <v>1185869.43</v>
      </c>
      <c r="E35" s="16">
        <f t="shared" si="6"/>
        <v>3564006.42</v>
      </c>
      <c r="F35" s="17">
        <f t="shared" si="7"/>
        <v>2.5538098986477051E-2</v>
      </c>
      <c r="G35" s="16">
        <v>3564006.42</v>
      </c>
      <c r="H35" s="16">
        <v>4426260.4400000004</v>
      </c>
      <c r="I35" s="16">
        <f t="shared" si="10"/>
        <v>0</v>
      </c>
      <c r="J35" s="16">
        <f t="shared" si="11"/>
        <v>-862254.02000000048</v>
      </c>
      <c r="L35" s="15"/>
    </row>
    <row r="36" spans="1:12" x14ac:dyDescent="0.35">
      <c r="A36" s="8" t="s">
        <v>24</v>
      </c>
      <c r="B36" s="4">
        <v>656</v>
      </c>
      <c r="C36" s="16">
        <v>562805.12</v>
      </c>
      <c r="D36" s="16"/>
      <c r="E36" s="16">
        <f t="shared" si="6"/>
        <v>562805.12</v>
      </c>
      <c r="F36" s="17">
        <f t="shared" si="7"/>
        <v>4.0328134045998984E-3</v>
      </c>
      <c r="G36" s="16">
        <v>562805.12</v>
      </c>
      <c r="H36" s="16">
        <v>806603.19</v>
      </c>
      <c r="I36" s="16">
        <f t="shared" si="10"/>
        <v>0</v>
      </c>
      <c r="J36" s="16">
        <f t="shared" si="11"/>
        <v>-243798.06999999995</v>
      </c>
      <c r="L36" s="15"/>
    </row>
    <row r="37" spans="1:12" x14ac:dyDescent="0.35">
      <c r="A37" s="8" t="s">
        <v>33</v>
      </c>
      <c r="B37" s="4">
        <v>658</v>
      </c>
      <c r="C37" s="16"/>
      <c r="D37" s="16">
        <v>1920104.53</v>
      </c>
      <c r="E37" s="16">
        <f t="shared" si="6"/>
        <v>1920104.53</v>
      </c>
      <c r="F37" s="17">
        <f t="shared" si="7"/>
        <v>1.3758622677094672E-2</v>
      </c>
      <c r="G37" s="16">
        <v>1920104.53</v>
      </c>
      <c r="H37" s="16">
        <v>1612917.45</v>
      </c>
      <c r="I37" s="16">
        <f t="shared" si="10"/>
        <v>0</v>
      </c>
      <c r="J37" s="16">
        <f t="shared" si="11"/>
        <v>307187.08000000007</v>
      </c>
      <c r="L37" s="15"/>
    </row>
    <row r="38" spans="1:12" x14ac:dyDescent="0.35">
      <c r="A38" s="8" t="s">
        <v>34</v>
      </c>
      <c r="B38" s="4">
        <v>662</v>
      </c>
      <c r="C38" s="16">
        <v>174768.31</v>
      </c>
      <c r="D38" s="16"/>
      <c r="E38" s="16">
        <f t="shared" si="6"/>
        <v>174768.31</v>
      </c>
      <c r="F38" s="17">
        <f t="shared" si="7"/>
        <v>1.2523126713333214E-3</v>
      </c>
      <c r="G38" s="16">
        <v>174768.31</v>
      </c>
      <c r="H38" s="16">
        <v>102171.26</v>
      </c>
      <c r="I38" s="16">
        <f t="shared" si="10"/>
        <v>0</v>
      </c>
      <c r="J38" s="16">
        <f t="shared" si="11"/>
        <v>72597.05</v>
      </c>
      <c r="L38" s="15"/>
    </row>
    <row r="39" spans="1:12" x14ac:dyDescent="0.35">
      <c r="A39" s="2" t="s">
        <v>25</v>
      </c>
      <c r="B39" s="4">
        <v>665</v>
      </c>
      <c r="C39" s="16">
        <v>640.91999999999996</v>
      </c>
      <c r="D39" s="16"/>
      <c r="E39" s="16">
        <f t="shared" si="6"/>
        <v>640.91999999999996</v>
      </c>
      <c r="F39" s="17">
        <f t="shared" si="7"/>
        <v>4.5925502015265368E-6</v>
      </c>
      <c r="G39" s="16">
        <v>640.91999999999996</v>
      </c>
      <c r="H39" s="16">
        <v>893.02</v>
      </c>
      <c r="I39" s="16">
        <f t="shared" si="10"/>
        <v>0</v>
      </c>
      <c r="J39" s="16">
        <f t="shared" si="11"/>
        <v>-252.10000000000002</v>
      </c>
      <c r="L39" s="15"/>
    </row>
    <row r="40" spans="1:12" x14ac:dyDescent="0.35">
      <c r="A40" s="8" t="s">
        <v>35</v>
      </c>
      <c r="B40" s="4">
        <v>691</v>
      </c>
      <c r="C40" s="16">
        <v>116324886</v>
      </c>
      <c r="D40" s="16">
        <v>0</v>
      </c>
      <c r="E40" s="16">
        <f t="shared" si="6"/>
        <v>116324886</v>
      </c>
      <c r="F40" s="17">
        <f t="shared" si="7"/>
        <v>0.83353285689610479</v>
      </c>
      <c r="G40" s="16">
        <v>115244343.52</v>
      </c>
      <c r="H40" s="16">
        <v>95192115.549999997</v>
      </c>
      <c r="I40" s="16">
        <f t="shared" si="10"/>
        <v>1080542.4800000042</v>
      </c>
      <c r="J40" s="16">
        <f t="shared" si="11"/>
        <v>21132770.450000003</v>
      </c>
      <c r="L40" s="15"/>
    </row>
    <row r="41" spans="1:12" x14ac:dyDescent="0.35">
      <c r="A41" s="6" t="s">
        <v>38</v>
      </c>
      <c r="B41" s="7"/>
      <c r="C41" s="18">
        <f t="shared" ref="C41:J41" si="12">SUM(C32:C40)</f>
        <v>127231505.28</v>
      </c>
      <c r="D41" s="18">
        <f t="shared" si="12"/>
        <v>12324944.159999998</v>
      </c>
      <c r="E41" s="18">
        <f t="shared" si="12"/>
        <v>139556449.44</v>
      </c>
      <c r="F41" s="19">
        <f t="shared" si="12"/>
        <v>1</v>
      </c>
      <c r="G41" s="20">
        <f t="shared" si="12"/>
        <v>138475906.96000001</v>
      </c>
      <c r="H41" s="20">
        <f t="shared" si="12"/>
        <v>115654248.58</v>
      </c>
      <c r="I41" s="20">
        <f t="shared" si="12"/>
        <v>1080542.4800000042</v>
      </c>
      <c r="J41" s="20">
        <f t="shared" si="12"/>
        <v>23902200.860000003</v>
      </c>
      <c r="L41" s="15"/>
    </row>
    <row r="42" spans="1:12" x14ac:dyDescent="0.35">
      <c r="C42" s="21">
        <f>C41/E41</f>
        <v>0.91168488300285322</v>
      </c>
      <c r="D42" s="21">
        <f>D41/E41</f>
        <v>8.8315116997146781E-2</v>
      </c>
      <c r="E42" s="22">
        <f>SUM(C42:D42)</f>
        <v>1</v>
      </c>
      <c r="F42" s="23"/>
      <c r="G42" s="23"/>
      <c r="H42" s="23"/>
      <c r="I42" s="23"/>
      <c r="J42" s="23"/>
      <c r="L42" s="15"/>
    </row>
    <row r="43" spans="1:12" x14ac:dyDescent="0.35">
      <c r="L43" s="15"/>
    </row>
    <row r="44" spans="1:12" x14ac:dyDescent="0.35">
      <c r="A44" s="29" t="s">
        <v>48</v>
      </c>
      <c r="B44" s="30"/>
      <c r="C44" s="32" t="s">
        <v>49</v>
      </c>
      <c r="D44" s="32"/>
      <c r="E44" s="33" t="s">
        <v>2</v>
      </c>
      <c r="F44" s="1" t="s">
        <v>40</v>
      </c>
      <c r="G44" s="10" t="s">
        <v>37</v>
      </c>
      <c r="H44" s="10" t="s">
        <v>27</v>
      </c>
      <c r="I44" s="10" t="s">
        <v>44</v>
      </c>
      <c r="J44" s="10" t="s">
        <v>44</v>
      </c>
      <c r="L44" s="15"/>
    </row>
    <row r="45" spans="1:12" ht="20" x14ac:dyDescent="0.35">
      <c r="A45" s="29"/>
      <c r="B45" s="31"/>
      <c r="C45" s="9" t="s">
        <v>41</v>
      </c>
      <c r="D45" s="1" t="s">
        <v>1</v>
      </c>
      <c r="E45" s="33"/>
      <c r="F45" s="1" t="s">
        <v>39</v>
      </c>
      <c r="G45" s="11"/>
      <c r="H45" s="11"/>
      <c r="I45" s="10" t="s">
        <v>42</v>
      </c>
      <c r="J45" s="10" t="s">
        <v>43</v>
      </c>
      <c r="L45" s="15"/>
    </row>
    <row r="46" spans="1:12" x14ac:dyDescent="0.35">
      <c r="A46" s="24" t="s">
        <v>36</v>
      </c>
      <c r="B46" s="25"/>
      <c r="C46" s="26">
        <f>C41-C27</f>
        <v>-1170118.8997970223</v>
      </c>
      <c r="D46" s="26">
        <f>D41-D27</f>
        <v>1906448.1916906238</v>
      </c>
      <c r="E46" s="26">
        <f>E41-E27</f>
        <v>736329.29189360142</v>
      </c>
      <c r="F46" s="27"/>
      <c r="G46" s="28">
        <f>G41-G27</f>
        <v>9566274.3299999833</v>
      </c>
      <c r="H46" s="28">
        <f>H41-H27</f>
        <v>3711087.9299999923</v>
      </c>
      <c r="I46" s="28">
        <f t="shared" ref="I46" si="13">E46-G46</f>
        <v>-8829945.0381063819</v>
      </c>
      <c r="J46" s="28">
        <f t="shared" ref="J46" si="14">E46-H46</f>
        <v>-2974758.6381063908</v>
      </c>
    </row>
  </sheetData>
  <mergeCells count="13">
    <mergeCell ref="A44:A45"/>
    <mergeCell ref="B44:B45"/>
    <mergeCell ref="C44:D44"/>
    <mergeCell ref="E44:E45"/>
    <mergeCell ref="B5:B6"/>
    <mergeCell ref="A5:A6"/>
    <mergeCell ref="C5:D5"/>
    <mergeCell ref="E5:E6"/>
    <mergeCell ref="A30:A31"/>
    <mergeCell ref="B30:B31"/>
    <mergeCell ref="C30:D30"/>
    <mergeCell ref="E30:E31"/>
    <mergeCell ref="A2:J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rozpočtu STU_2024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Velcicka</dc:creator>
  <cp:lastModifiedBy>Mikuláš Bittera</cp:lastModifiedBy>
  <cp:lastPrinted>2024-02-23T12:53:12Z</cp:lastPrinted>
  <dcterms:created xsi:type="dcterms:W3CDTF">2024-02-16T05:45:39Z</dcterms:created>
  <dcterms:modified xsi:type="dcterms:W3CDTF">2024-03-08T12:27:20Z</dcterms:modified>
</cp:coreProperties>
</file>